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srv-ad\Dossiers Utilisateurs\dorian.sourd\Documents\Réalisation\Les Essentiels\Tarifs 2023\"/>
    </mc:Choice>
  </mc:AlternateContent>
  <xr:revisionPtr revIDLastSave="0" documentId="13_ncr:1_{B765448D-A6BF-49E6-85C5-4F652E315B6F}" xr6:coauthVersionLast="47" xr6:coauthVersionMax="47" xr10:uidLastSave="{00000000-0000-0000-0000-000000000000}"/>
  <bookViews>
    <workbookView xWindow="-120" yWindow="-120" windowWidth="29040" windowHeight="15840" xr2:uid="{00000000-000D-0000-FFFF-FFFF00000000}"/>
  </bookViews>
  <sheets>
    <sheet name="Devis 60"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61" i="1" l="1"/>
  <c r="E161" i="1" s="1"/>
  <c r="J161" i="1" s="1"/>
  <c r="C156" i="1"/>
  <c r="E156" i="1" s="1"/>
  <c r="J156" i="1" s="1"/>
  <c r="C151" i="1"/>
  <c r="E151" i="1" s="1"/>
  <c r="J151" i="1" s="1"/>
  <c r="C147" i="1"/>
  <c r="E147" i="1" s="1"/>
  <c r="J147" i="1" s="1"/>
  <c r="C144" i="1"/>
  <c r="E144" i="1" s="1"/>
  <c r="J144" i="1" s="1"/>
  <c r="C141" i="1"/>
  <c r="C133" i="1"/>
  <c r="E133" i="1" s="1"/>
  <c r="J133" i="1" s="1"/>
  <c r="C123" i="1"/>
  <c r="C113" i="1"/>
  <c r="E113" i="1" s="1"/>
  <c r="J113" i="1" s="1"/>
  <c r="C103" i="1"/>
  <c r="E103" i="1" s="1"/>
  <c r="J103" i="1" s="1"/>
  <c r="C93" i="1"/>
  <c r="E93" i="1" s="1"/>
  <c r="J93" i="1" s="1"/>
  <c r="C83" i="1"/>
  <c r="C81" i="1"/>
  <c r="E81" i="1" s="1"/>
  <c r="J81" i="1" s="1"/>
  <c r="C78" i="1"/>
  <c r="C75" i="1"/>
  <c r="E75" i="1" s="1"/>
  <c r="J75" i="1" s="1"/>
  <c r="C70" i="1"/>
  <c r="E70" i="1" s="1"/>
  <c r="J70" i="1" s="1"/>
  <c r="C65" i="1"/>
  <c r="E65" i="1" s="1"/>
  <c r="J65" i="1" s="1"/>
  <c r="C58" i="1"/>
  <c r="E58" i="1" s="1"/>
  <c r="J58" i="1" s="1"/>
  <c r="C51" i="1"/>
  <c r="E51" i="1" s="1"/>
  <c r="J51" i="1" s="1"/>
  <c r="C44" i="1"/>
  <c r="C29" i="1"/>
  <c r="E29" i="1" s="1"/>
  <c r="J29" i="1" s="1"/>
  <c r="C15" i="1"/>
  <c r="E15" i="1" s="1"/>
  <c r="J15" i="1" s="1"/>
  <c r="C7" i="1"/>
  <c r="E7" i="1" s="1"/>
  <c r="J7" i="1" s="1"/>
  <c r="J8" i="1"/>
  <c r="J9" i="1"/>
  <c r="J10" i="1"/>
  <c r="J11" i="1"/>
  <c r="J12" i="1"/>
  <c r="J13" i="1"/>
  <c r="J14" i="1"/>
  <c r="J16" i="1"/>
  <c r="J17" i="1"/>
  <c r="J18" i="1"/>
  <c r="J19" i="1"/>
  <c r="J20" i="1"/>
  <c r="J21" i="1"/>
  <c r="J22" i="1"/>
  <c r="J23" i="1"/>
  <c r="J24" i="1"/>
  <c r="J25" i="1"/>
  <c r="J26" i="1"/>
  <c r="J30" i="1"/>
  <c r="J31" i="1"/>
  <c r="J32" i="1"/>
  <c r="J33" i="1"/>
  <c r="J34" i="1"/>
  <c r="J35" i="1"/>
  <c r="J36" i="1"/>
  <c r="J37" i="1"/>
  <c r="J38" i="1"/>
  <c r="J39" i="1"/>
  <c r="J40" i="1"/>
  <c r="J41" i="1"/>
  <c r="J42" i="1"/>
  <c r="J43" i="1"/>
  <c r="J45" i="1"/>
  <c r="J46" i="1"/>
  <c r="J47" i="1"/>
  <c r="J48" i="1"/>
  <c r="J49" i="1"/>
  <c r="J52" i="1"/>
  <c r="J53" i="1"/>
  <c r="J54" i="1"/>
  <c r="J55" i="1"/>
  <c r="J56" i="1"/>
  <c r="J59" i="1"/>
  <c r="J60" i="1"/>
  <c r="J61" i="1"/>
  <c r="J62" i="1"/>
  <c r="J63" i="1"/>
  <c r="J66" i="1"/>
  <c r="J67" i="1"/>
  <c r="J68" i="1"/>
  <c r="J69" i="1"/>
  <c r="J71" i="1"/>
  <c r="J72" i="1"/>
  <c r="J76" i="1"/>
  <c r="J78" i="1"/>
  <c r="J79" i="1"/>
  <c r="J80" i="1"/>
  <c r="J82" i="1"/>
  <c r="J84" i="1"/>
  <c r="J85" i="1"/>
  <c r="J86" i="1"/>
  <c r="J87" i="1"/>
  <c r="J88" i="1"/>
  <c r="J89" i="1"/>
  <c r="J90" i="1"/>
  <c r="J91" i="1"/>
  <c r="J92" i="1"/>
  <c r="J94" i="1"/>
  <c r="J95" i="1"/>
  <c r="J96" i="1"/>
  <c r="J97" i="1"/>
  <c r="J98" i="1"/>
  <c r="J99" i="1"/>
  <c r="J100" i="1"/>
  <c r="J101" i="1"/>
  <c r="J104" i="1"/>
  <c r="J105" i="1"/>
  <c r="J106" i="1"/>
  <c r="J107" i="1"/>
  <c r="J108" i="1"/>
  <c r="J109" i="1"/>
  <c r="J110" i="1"/>
  <c r="J111" i="1"/>
  <c r="J114" i="1"/>
  <c r="J115" i="1"/>
  <c r="J116" i="1"/>
  <c r="J117" i="1"/>
  <c r="J118" i="1"/>
  <c r="J119" i="1"/>
  <c r="J120" i="1"/>
  <c r="J121" i="1"/>
  <c r="J124" i="1"/>
  <c r="J125" i="1"/>
  <c r="J126" i="1"/>
  <c r="J127" i="1"/>
  <c r="J128" i="1"/>
  <c r="J129" i="1"/>
  <c r="J130" i="1"/>
  <c r="J131" i="1"/>
  <c r="J134" i="1"/>
  <c r="J135" i="1"/>
  <c r="J136" i="1"/>
  <c r="J137" i="1"/>
  <c r="J138" i="1"/>
  <c r="J139" i="1"/>
  <c r="J142" i="1"/>
  <c r="J145" i="1"/>
  <c r="J148" i="1"/>
  <c r="J152" i="1"/>
  <c r="J153" i="1"/>
  <c r="J154" i="1"/>
  <c r="J157" i="1"/>
  <c r="J158" i="1"/>
  <c r="J159" i="1"/>
  <c r="J162" i="1"/>
  <c r="J163" i="1"/>
  <c r="J164" i="1"/>
  <c r="J165" i="1"/>
  <c r="E8" i="1"/>
  <c r="E9" i="1"/>
  <c r="E10" i="1"/>
  <c r="E11" i="1"/>
  <c r="E12" i="1"/>
  <c r="E13" i="1"/>
  <c r="E14" i="1"/>
  <c r="E16" i="1"/>
  <c r="E17" i="1"/>
  <c r="E18" i="1"/>
  <c r="E19" i="1"/>
  <c r="E20" i="1"/>
  <c r="E21" i="1"/>
  <c r="E22" i="1"/>
  <c r="E23" i="1"/>
  <c r="E24" i="1"/>
  <c r="E25" i="1"/>
  <c r="E26" i="1"/>
  <c r="E27" i="1"/>
  <c r="J27" i="1" s="1"/>
  <c r="E30" i="1"/>
  <c r="E31" i="1"/>
  <c r="E32" i="1"/>
  <c r="E33" i="1"/>
  <c r="E34" i="1"/>
  <c r="E35" i="1"/>
  <c r="E36" i="1"/>
  <c r="E37" i="1"/>
  <c r="E38" i="1"/>
  <c r="E39" i="1"/>
  <c r="E40" i="1"/>
  <c r="E41" i="1"/>
  <c r="E42" i="1"/>
  <c r="E43" i="1"/>
  <c r="E44" i="1"/>
  <c r="J44" i="1" s="1"/>
  <c r="E45" i="1"/>
  <c r="E46" i="1"/>
  <c r="E47" i="1"/>
  <c r="E48" i="1"/>
  <c r="E49" i="1"/>
  <c r="E50" i="1"/>
  <c r="J50" i="1" s="1"/>
  <c r="E52" i="1"/>
  <c r="E53" i="1"/>
  <c r="E54" i="1"/>
  <c r="E55" i="1"/>
  <c r="E56" i="1"/>
  <c r="E57" i="1"/>
  <c r="J57" i="1" s="1"/>
  <c r="E59" i="1"/>
  <c r="E60" i="1"/>
  <c r="E61" i="1"/>
  <c r="E62" i="1"/>
  <c r="E63" i="1"/>
  <c r="E66" i="1"/>
  <c r="E67" i="1"/>
  <c r="E68" i="1"/>
  <c r="E69" i="1"/>
  <c r="E71" i="1"/>
  <c r="E72" i="1"/>
  <c r="E73" i="1"/>
  <c r="J73" i="1" s="1"/>
  <c r="E76" i="1"/>
  <c r="E77" i="1"/>
  <c r="J77" i="1" s="1"/>
  <c r="E78" i="1"/>
  <c r="E79" i="1"/>
  <c r="E80" i="1"/>
  <c r="E82" i="1"/>
  <c r="E83" i="1"/>
  <c r="J83" i="1" s="1"/>
  <c r="E84" i="1"/>
  <c r="E85" i="1"/>
  <c r="E86" i="1"/>
  <c r="E87" i="1"/>
  <c r="E88" i="1"/>
  <c r="E89" i="1"/>
  <c r="E90" i="1"/>
  <c r="E91" i="1"/>
  <c r="E92" i="1"/>
  <c r="E94" i="1"/>
  <c r="E95" i="1"/>
  <c r="E96" i="1"/>
  <c r="E97" i="1"/>
  <c r="E98" i="1"/>
  <c r="E99" i="1"/>
  <c r="E100" i="1"/>
  <c r="E101" i="1"/>
  <c r="E102" i="1"/>
  <c r="J102" i="1" s="1"/>
  <c r="E104" i="1"/>
  <c r="E105" i="1"/>
  <c r="E106" i="1"/>
  <c r="E107" i="1"/>
  <c r="E108" i="1"/>
  <c r="E109" i="1"/>
  <c r="E110" i="1"/>
  <c r="E111" i="1"/>
  <c r="E112" i="1"/>
  <c r="J112" i="1" s="1"/>
  <c r="E114" i="1"/>
  <c r="E115" i="1"/>
  <c r="E116" i="1"/>
  <c r="E117" i="1"/>
  <c r="E118" i="1"/>
  <c r="E119" i="1"/>
  <c r="E120" i="1"/>
  <c r="E121" i="1"/>
  <c r="E122" i="1"/>
  <c r="J122" i="1" s="1"/>
  <c r="E123" i="1"/>
  <c r="J123" i="1" s="1"/>
  <c r="E124" i="1"/>
  <c r="E125" i="1"/>
  <c r="E126" i="1"/>
  <c r="E127" i="1"/>
  <c r="E128" i="1"/>
  <c r="E129" i="1"/>
  <c r="E130" i="1"/>
  <c r="E131" i="1"/>
  <c r="E132" i="1"/>
  <c r="J132" i="1" s="1"/>
  <c r="E134" i="1"/>
  <c r="E135" i="1"/>
  <c r="E136" i="1"/>
  <c r="E137" i="1"/>
  <c r="E138" i="1"/>
  <c r="E139" i="1"/>
  <c r="E140" i="1"/>
  <c r="J140" i="1" s="1"/>
  <c r="E141" i="1"/>
  <c r="J141" i="1" s="1"/>
  <c r="E142" i="1"/>
  <c r="E143" i="1"/>
  <c r="J143" i="1" s="1"/>
  <c r="E145" i="1"/>
  <c r="E146" i="1"/>
  <c r="J146" i="1" s="1"/>
  <c r="E148" i="1"/>
  <c r="E149" i="1"/>
  <c r="J149" i="1" s="1"/>
  <c r="E152" i="1"/>
  <c r="E153" i="1"/>
  <c r="E154" i="1"/>
  <c r="E155" i="1"/>
  <c r="J155" i="1" s="1"/>
  <c r="E157" i="1"/>
  <c r="E158" i="1"/>
  <c r="E159" i="1"/>
  <c r="E160" i="1"/>
  <c r="J160" i="1" s="1"/>
  <c r="E162" i="1"/>
  <c r="E163" i="1"/>
  <c r="E164" i="1"/>
  <c r="E165" i="1"/>
</calcChain>
</file>

<file path=xl/sharedStrings.xml><?xml version="1.0" encoding="utf-8"?>
<sst xmlns="http://schemas.openxmlformats.org/spreadsheetml/2006/main" count="326" uniqueCount="99">
  <si>
    <t>Libellé</t>
  </si>
  <si>
    <t>Prix Achat</t>
  </si>
  <si>
    <t>Coef</t>
  </si>
  <si>
    <t>Prix Unitaire</t>
  </si>
  <si>
    <t>Quantité</t>
  </si>
  <si>
    <t>U</t>
  </si>
  <si>
    <t>% rem</t>
  </si>
  <si>
    <t>% tva</t>
  </si>
  <si>
    <t>PrixTotal</t>
  </si>
  <si>
    <t>INSTALLATIONS DE COMPTEURS</t>
  </si>
  <si>
    <t>Fourniture et pose d'un coffret mural isolé équipé d'un compteur volumétrique de calibre 20 d'un robinet d'arrêt en sortie robinet avec clapet de non retour, purgeur intégré</t>
  </si>
  <si>
    <t>Robinet après compteur calibre 20 avec purge tube arrivée filetage mâle 26 x 34 écrou 26 x 34</t>
  </si>
  <si>
    <t>Clapet non retour EA251PP antipollution avec écrou prisonnier calibre 20 filetage mâle 26x34 mm écrou 26x34 mm avec 2 bouchons</t>
  </si>
  <si>
    <t>Coffret mural en polyester armé fibres de verre avec porte isolée</t>
  </si>
  <si>
    <t>Main d'oeuvre</t>
  </si>
  <si>
    <t>H</t>
  </si>
  <si>
    <t>Fourniture et pose d'un regard enterré isolé profondeur 75 à 95 cm pour compteur en ligne calibre 20 d'un robinet d'arrêt en sortie robinet avec clapet de non retour, purgeur intégré compris terrassement</t>
  </si>
  <si>
    <t>Sable 0/4 concassé</t>
  </si>
  <si>
    <t>T</t>
  </si>
  <si>
    <t>Gravillon 4/6.3 concassé lavé</t>
  </si>
  <si>
    <t>Gravillon 6.3/10 concassé lavé</t>
  </si>
  <si>
    <t>Ciment CPJ - CEM II 32,5</t>
  </si>
  <si>
    <t>KG</t>
  </si>
  <si>
    <t>Eau avec assainissement</t>
  </si>
  <si>
    <t>M³</t>
  </si>
  <si>
    <t>CHAUFFES EAUX</t>
  </si>
  <si>
    <t>Chauffe-eau thermodynamique 270 Litres P resistance : 1800 W P pac : 425 W</t>
  </si>
  <si>
    <t>L</t>
  </si>
  <si>
    <t>CM</t>
  </si>
  <si>
    <t>Tube cuivre écroui (en barre) D 12</t>
  </si>
  <si>
    <t>ML</t>
  </si>
  <si>
    <t>Collier simple, 7 x 150 acier bichromaté D.tube 12 mm</t>
  </si>
  <si>
    <t>Rosace conique zinguée hauteur 9 mm</t>
  </si>
  <si>
    <t>Patte à vis bois en acier D. 7 long. 40 mm</t>
  </si>
  <si>
    <t>Cheville M 6 S en nylon D. foret 8 mm longueur 40 mm</t>
  </si>
  <si>
    <t>Cheville en nylon pour brique et béton dimensions 12x60 pour vis à bois D. 8-10</t>
  </si>
  <si>
    <t>Chauffe-eau vertical monophasé 1200 W 50 Litres</t>
  </si>
  <si>
    <t>Goujon d'ancrage FBN 10/10 (10x86)</t>
  </si>
  <si>
    <t>Câble U-1000 R2V cuivre rigide 3x2.5 mm²</t>
  </si>
  <si>
    <t>Chauffe-eau vertical monophasé 1200 W 100 Litres</t>
  </si>
  <si>
    <t>Chauffe-eau électrique 200 litres stable 2500 W triphasé (Blindé)</t>
  </si>
  <si>
    <t>Câble U-1000 R2V cuivre rigide 4x2.5 mm²</t>
  </si>
  <si>
    <t>ACESSOIRES CHAUFFES EAUX</t>
  </si>
  <si>
    <t>Raccordement électrique monophasé 2 x 16 A</t>
  </si>
  <si>
    <t>Intérrupteur différentiel bipolaire type AC 30ma 2x25A à composante alternative</t>
  </si>
  <si>
    <t>CUISINES</t>
  </si>
  <si>
    <t>Meuble bas 70 x 64 cm, 1 porte</t>
  </si>
  <si>
    <t>Meuble bas 70 x 64cm, 1 porte</t>
  </si>
  <si>
    <t>Meuble bas 70 x 81 cm 2 portes</t>
  </si>
  <si>
    <t>Perçage plan de travail pour évier</t>
  </si>
  <si>
    <t>Évier 1 bac + égouttoir encastré en inox</t>
  </si>
  <si>
    <t>Coude à 87°30 femelle / femelle simple D.40</t>
  </si>
  <si>
    <t>Manchon femelle / femelle D.40</t>
  </si>
  <si>
    <t>Evier 1 bac   égouttoir encastré en inox</t>
  </si>
  <si>
    <t>siphon évier Ø 40 mm</t>
  </si>
  <si>
    <t>Tuyau prémanchonné à coller PVC évacuation à usages multiples D. 40</t>
  </si>
  <si>
    <t>Évier 1,5 bac + égouttoir encastré en inox</t>
  </si>
  <si>
    <t>Evier 1,5 bac   égouttoir encastré en inox</t>
  </si>
  <si>
    <t>Évier 2 bacs + égouttoir encastré en inox</t>
  </si>
  <si>
    <t>Evier 2 bacs   égouttoir encastré en inox</t>
  </si>
  <si>
    <t>Évier 1 bac + égouttoir encastré en céramique/grès</t>
  </si>
  <si>
    <t>Evier 1 bac   égouttoir encastré en céramique/grès</t>
  </si>
  <si>
    <t>Évier 2 bacs + égouttoir encastré en céramique/grès</t>
  </si>
  <si>
    <t>Evier 2 bacs   égouttoir encastré en céramique/grès</t>
  </si>
  <si>
    <t>Raccordement d'un vidage complet d'évier à l'évacuation laissé en attente sous celui-ci</t>
  </si>
  <si>
    <t>Mitigeur évier (milieu de gamme)</t>
  </si>
  <si>
    <t>Mitigeur à douchette évier (milieu de gamme)</t>
  </si>
  <si>
    <t>Mélangeur évier (milieu de gamme)</t>
  </si>
  <si>
    <t>DEPOSES</t>
  </si>
  <si>
    <t>Dépose d'un évier en céramique, grès ou granit comprenant dépose de la robinetterie du siphon, l'évacuation et l'extraction, non compris l'enlèvement et l'évacuation des matériaux en décharge</t>
  </si>
  <si>
    <t>Dépose d'un évier en inox ou matériau de synthèse et acheminement au véhicule comprenant dépose de la robinetterie du siphon, l'évacuation et l'extraction, non compris l'enlèvement et l'évacuation des matériaux en décharge</t>
  </si>
  <si>
    <t>Dépose d'une robinetterie sur évier non mis en place (aucune contrainte)</t>
  </si>
  <si>
    <t>Pâte à joint boîte de 600 gr</t>
  </si>
  <si>
    <t xml:space="preserve">Bobinot de Filasse de lin poupée de 80 gr </t>
  </si>
  <si>
    <t xml:space="preserve">Bouchon laiton femelle brut 15x21 </t>
  </si>
  <si>
    <t xml:space="preserve">Décapant pour tube et raccord PVC </t>
  </si>
  <si>
    <t>Colle pour tube et raccord PVC pot de 1000 g avec pinceau incorporé</t>
  </si>
  <si>
    <t>Mastic silicone acétique destiné à la réalisation de joints d'étanchéité sanitaires sur émail, carrelage, céramique en cartouche de 310 ml</t>
  </si>
  <si>
    <t>Décapant pour tube et raccord PVC</t>
  </si>
  <si>
    <t>Câble cuivre souple 3x4 mm²</t>
  </si>
  <si>
    <t>Bobinot de Filasse de lin poupée de 80 gr</t>
  </si>
  <si>
    <t>Raccord tournant diélectrique et soupape démontable 3/4</t>
  </si>
  <si>
    <t>Groupe de sécurité en bronze. Modèle droit compact D. 20 x 27 mm pour chauffe-eau</t>
  </si>
  <si>
    <t>Chauffe-eau électrique vertical sur socle blindé 200 litres TC</t>
  </si>
  <si>
    <t>Chauffe-eau électrique vertical mural blindé 100 litres 230 mono</t>
  </si>
  <si>
    <t>Chauffe-eau électrique vertical mural blindé 50 litres 230 mono</t>
  </si>
  <si>
    <t xml:space="preserve">Raccord tournant diélectrique et soupape démontable 3/4 </t>
  </si>
  <si>
    <t>Chauffe-eau thermodynamique connecté naturellement intelligent - 270 Litres Puissance résistance : 1800 W</t>
  </si>
  <si>
    <t>Baguette de brasure du cuivre Ø 2 mm 1 kg = 80 baguettes = 40 ml</t>
  </si>
  <si>
    <t>Bouteille d'acétylène 0.8 m3 800 litres</t>
  </si>
  <si>
    <t>Bouteille d'oxygène 1 m3 1000 litres</t>
  </si>
  <si>
    <t>Regard compact H2 hauteur 1,00 m super isolé</t>
  </si>
  <si>
    <t xml:space="preserve">Manomètre </t>
  </si>
  <si>
    <t xml:space="preserve">Mamelon porte-manomètre filetage 20 x 27 </t>
  </si>
  <si>
    <t>Compteur d'eau volumétrique à piston rotatif DF classe C calibre 20</t>
  </si>
  <si>
    <t>Clapet non retour antipollution avec écrou prisonnier calibre 20 filetage mâle 26x34 mm écrou 26x34 mm avec 2 bouchons</t>
  </si>
  <si>
    <t>Mamelon porte-manomètre filetage 20 x 27</t>
  </si>
  <si>
    <r>
      <rPr>
        <b/>
        <i/>
        <sz val="10"/>
        <rFont val="Arial"/>
        <family val="2"/>
      </rPr>
      <t xml:space="preserve">Nouveaux tarifs 2023 </t>
    </r>
    <r>
      <rPr>
        <i/>
        <sz val="10"/>
        <rFont val="Arial"/>
        <family val="2"/>
      </rPr>
      <t>- Mise à jour : 03/01/2023</t>
    </r>
  </si>
  <si>
    <t>batappli.fr copyright 2023, marque déposée numéro 4855781
Avertissement : les ouvrages proposés dans cette liste sont donnés à titre d’exemple.
SYSTEMLOG ne peut être tenue responsable de leurs utilisations.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</si>
</sst>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8" x14ac:knownFonts="1">
    <font>
      <sz val="10"/>
      <name val="Arial"/>
      <charset val="1"/>
    </font>
    <font>
      <sz val="10"/>
      <color indexed="0"/>
      <name val="Arial"/>
      <family val="2"/>
    </font>
    <font>
      <i/>
      <sz val="10"/>
      <color indexed="23"/>
      <name val="Arial"/>
      <family val="2"/>
    </font>
    <font>
      <b/>
      <sz val="10"/>
      <color indexed="0"/>
      <name val="Arial"/>
      <family val="2"/>
    </font>
    <font>
      <b/>
      <sz val="10"/>
      <name val="Arial"/>
      <family val="2"/>
    </font>
    <font>
      <sz val="10"/>
      <color rgb="FF000000"/>
      <name val="Arial"/>
      <family val="2"/>
    </font>
    <font>
      <i/>
      <sz val="10"/>
      <name val="Arial"/>
      <family val="2"/>
    </font>
    <font>
      <b/>
      <i/>
      <sz val="10"/>
      <name val="Arial"/>
      <family val="2"/>
    </font>
  </fonts>
  <fills count="2">
    <fill>
      <patternFill patternType="none"/>
    </fill>
    <fill>
      <patternFill patternType="gray125"/>
    </fill>
  </fills>
  <borders count="12">
    <border>
      <left/>
      <right/>
      <top/>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pplyNumberFormat="0" applyFont="0" applyFill="0" applyBorder="0" applyAlignment="0" applyProtection="0"/>
  </cellStyleXfs>
  <cellXfs count="28">
    <xf numFmtId="0" fontId="0" fillId="0" borderId="0" xfId="0"/>
    <xf numFmtId="0" fontId="1" fillId="0" borderId="0" xfId="0" applyNumberFormat="1" applyFont="1" applyFill="1" applyBorder="1" applyAlignment="1" applyProtection="1">
      <alignment horizontal="left"/>
    </xf>
    <xf numFmtId="0" fontId="1" fillId="0" borderId="0" xfId="0" applyNumberFormat="1" applyFont="1" applyFill="1" applyBorder="1" applyAlignment="1" applyProtection="1">
      <alignment horizontal="left" vertical="center"/>
    </xf>
    <xf numFmtId="4" fontId="2" fillId="0" borderId="0" xfId="0" applyNumberFormat="1" applyFont="1" applyFill="1" applyBorder="1" applyAlignment="1" applyProtection="1">
      <alignment horizontal="right" vertical="center"/>
    </xf>
    <xf numFmtId="0" fontId="2" fillId="0" borderId="0" xfId="0" applyNumberFormat="1" applyFont="1" applyFill="1" applyBorder="1" applyAlignment="1" applyProtection="1">
      <alignment horizontal="left" vertical="center"/>
    </xf>
    <xf numFmtId="164" fontId="2" fillId="0" borderId="0" xfId="0" applyNumberFormat="1" applyFont="1" applyFill="1" applyBorder="1" applyAlignment="1" applyProtection="1">
      <alignment horizontal="right" vertical="center"/>
    </xf>
    <xf numFmtId="0" fontId="4" fillId="0" borderId="0" xfId="0" applyFont="1"/>
    <xf numFmtId="0" fontId="3" fillId="0" borderId="0" xfId="0" applyNumberFormat="1" applyFont="1" applyFill="1" applyBorder="1" applyAlignment="1" applyProtection="1">
      <alignment horizontal="left" vertical="center"/>
    </xf>
    <xf numFmtId="4" fontId="3" fillId="0" borderId="0" xfId="0" applyNumberFormat="1" applyFont="1" applyFill="1" applyBorder="1" applyAlignment="1" applyProtection="1">
      <alignment horizontal="right" vertical="center"/>
    </xf>
    <xf numFmtId="164" fontId="3" fillId="0" borderId="0" xfId="0" applyNumberFormat="1" applyFont="1" applyFill="1" applyBorder="1" applyAlignment="1" applyProtection="1">
      <alignment horizontal="right" vertical="center"/>
    </xf>
    <xf numFmtId="0" fontId="3" fillId="0" borderId="1" xfId="0" applyNumberFormat="1" applyFont="1" applyFill="1" applyBorder="1" applyAlignment="1" applyProtection="1">
      <alignment horizontal="center"/>
    </xf>
    <xf numFmtId="0" fontId="3" fillId="0" borderId="2" xfId="0" applyNumberFormat="1" applyFont="1" applyFill="1" applyBorder="1" applyAlignment="1" applyProtection="1">
      <alignment horizontal="center"/>
    </xf>
    <xf numFmtId="0" fontId="3" fillId="0" borderId="3" xfId="0" applyNumberFormat="1" applyFont="1" applyFill="1" applyBorder="1" applyAlignment="1" applyProtection="1">
      <alignment horizontal="center"/>
    </xf>
    <xf numFmtId="0" fontId="3" fillId="0" borderId="4"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left" vertical="center"/>
    </xf>
    <xf numFmtId="4" fontId="3" fillId="0" borderId="5" xfId="0" applyNumberFormat="1" applyFont="1" applyFill="1" applyBorder="1" applyAlignment="1" applyProtection="1">
      <alignment horizontal="right" vertical="center"/>
    </xf>
    <xf numFmtId="0" fontId="2" fillId="0" borderId="4" xfId="0" applyNumberFormat="1" applyFont="1" applyFill="1" applyBorder="1" applyAlignment="1" applyProtection="1">
      <alignment horizontal="left" vertical="center" wrapText="1"/>
    </xf>
    <xf numFmtId="4" fontId="2" fillId="0" borderId="5" xfId="0" applyNumberFormat="1" applyFont="1" applyFill="1" applyBorder="1" applyAlignment="1" applyProtection="1">
      <alignment horizontal="right" vertical="center"/>
    </xf>
    <xf numFmtId="0" fontId="2" fillId="0" borderId="6" xfId="0" applyNumberFormat="1" applyFont="1" applyFill="1" applyBorder="1" applyAlignment="1" applyProtection="1">
      <alignment horizontal="left" vertical="center" wrapText="1"/>
    </xf>
    <xf numFmtId="4" fontId="2" fillId="0" borderId="7" xfId="0" applyNumberFormat="1" applyFont="1" applyFill="1" applyBorder="1" applyAlignment="1" applyProtection="1">
      <alignment horizontal="right" vertical="center"/>
    </xf>
    <xf numFmtId="0" fontId="2" fillId="0" borderId="7" xfId="0" applyNumberFormat="1" applyFont="1" applyFill="1" applyBorder="1" applyAlignment="1" applyProtection="1">
      <alignment horizontal="left" vertical="center"/>
    </xf>
    <xf numFmtId="0" fontId="1" fillId="0" borderId="7" xfId="0" applyNumberFormat="1" applyFont="1" applyFill="1" applyBorder="1" applyAlignment="1" applyProtection="1">
      <alignment horizontal="left" vertical="center"/>
    </xf>
    <xf numFmtId="164" fontId="2" fillId="0" borderId="7" xfId="0" applyNumberFormat="1" applyFont="1" applyFill="1" applyBorder="1" applyAlignment="1" applyProtection="1">
      <alignment horizontal="right" vertical="center"/>
    </xf>
    <xf numFmtId="4" fontId="2" fillId="0" borderId="8" xfId="0" applyNumberFormat="1" applyFont="1" applyFill="1" applyBorder="1" applyAlignment="1" applyProtection="1">
      <alignment horizontal="right"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0" xfId="0" applyNumberFormat="1" applyFont="1" applyFill="1"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169"/>
  <sheetViews>
    <sheetView tabSelected="1" topLeftCell="A156" workbookViewId="0">
      <selection activeCell="G173" sqref="G173"/>
    </sheetView>
  </sheetViews>
  <sheetFormatPr baseColWidth="10" defaultRowHeight="12.75" x14ac:dyDescent="0.2"/>
  <cols>
    <col min="1" max="1" width="2.85546875" customWidth="1"/>
    <col min="2" max="2" width="57.140625" customWidth="1"/>
    <col min="3" max="8" width="11.28515625"/>
    <col min="9" max="9" width="18.5703125" customWidth="1"/>
    <col min="10" max="10" width="11.28515625"/>
  </cols>
  <sheetData>
    <row r="2" spans="2:10" x14ac:dyDescent="0.2">
      <c r="B2" s="27" t="s">
        <v>97</v>
      </c>
      <c r="C2" s="27"/>
      <c r="D2" s="27"/>
      <c r="E2" s="27"/>
      <c r="F2" s="27"/>
      <c r="G2" s="27"/>
      <c r="H2" s="27"/>
      <c r="I2" s="27"/>
      <c r="J2" s="27"/>
    </row>
    <row r="3" spans="2:10" x14ac:dyDescent="0.2">
      <c r="B3" s="1"/>
    </row>
    <row r="4" spans="2:10" ht="13.5" thickBot="1" x14ac:dyDescent="0.25"/>
    <row r="5" spans="2:10" s="6" customFormat="1" x14ac:dyDescent="0.2">
      <c r="B5" s="10" t="s">
        <v>0</v>
      </c>
      <c r="C5" s="11" t="s">
        <v>1</v>
      </c>
      <c r="D5" s="11" t="s">
        <v>2</v>
      </c>
      <c r="E5" s="11" t="s">
        <v>3</v>
      </c>
      <c r="F5" s="11" t="s">
        <v>4</v>
      </c>
      <c r="G5" s="11" t="s">
        <v>5</v>
      </c>
      <c r="H5" s="11" t="s">
        <v>6</v>
      </c>
      <c r="I5" s="11" t="s">
        <v>7</v>
      </c>
      <c r="J5" s="12" t="s">
        <v>8</v>
      </c>
    </row>
    <row r="6" spans="2:10" s="6" customFormat="1" x14ac:dyDescent="0.2">
      <c r="B6" s="13" t="s">
        <v>9</v>
      </c>
      <c r="C6" s="7"/>
      <c r="D6" s="7"/>
      <c r="E6" s="7"/>
      <c r="F6" s="7"/>
      <c r="G6" s="7"/>
      <c r="H6" s="7"/>
      <c r="I6" s="7"/>
      <c r="J6" s="14"/>
    </row>
    <row r="7" spans="2:10" s="6" customFormat="1" ht="38.25" x14ac:dyDescent="0.2">
      <c r="B7" s="13" t="s">
        <v>10</v>
      </c>
      <c r="C7" s="8">
        <f>C8*F8+C9*F9+C10*F10+C11*F11+C12*F12+C13*F13+C14*F14</f>
        <v>457.47999999999996</v>
      </c>
      <c r="D7" s="8">
        <v>1.5</v>
      </c>
      <c r="E7" s="8">
        <f>C7*D7</f>
        <v>686.21999999999991</v>
      </c>
      <c r="F7" s="8">
        <v>1</v>
      </c>
      <c r="G7" s="7" t="s">
        <v>5</v>
      </c>
      <c r="H7" s="7"/>
      <c r="I7" s="9">
        <v>20</v>
      </c>
      <c r="J7" s="15">
        <f>E7*F7</f>
        <v>686.21999999999991</v>
      </c>
    </row>
    <row r="8" spans="2:10" ht="25.5" x14ac:dyDescent="0.2">
      <c r="B8" s="16" t="s">
        <v>94</v>
      </c>
      <c r="C8" s="3">
        <v>147.22999999999999</v>
      </c>
      <c r="D8" s="3">
        <v>1.5</v>
      </c>
      <c r="E8" s="3">
        <f t="shared" ref="E8:E71" si="0">C8*D8</f>
        <v>220.84499999999997</v>
      </c>
      <c r="F8" s="3">
        <v>1</v>
      </c>
      <c r="G8" s="4" t="s">
        <v>5</v>
      </c>
      <c r="H8" s="2"/>
      <c r="I8" s="5">
        <v>20</v>
      </c>
      <c r="J8" s="17">
        <f t="shared" ref="J8:J71" si="1">E8*F8</f>
        <v>220.84499999999997</v>
      </c>
    </row>
    <row r="9" spans="2:10" ht="25.5" x14ac:dyDescent="0.2">
      <c r="B9" s="16" t="s">
        <v>11</v>
      </c>
      <c r="C9" s="3">
        <v>12.59</v>
      </c>
      <c r="D9" s="3">
        <v>1.5</v>
      </c>
      <c r="E9" s="3">
        <f t="shared" si="0"/>
        <v>18.884999999999998</v>
      </c>
      <c r="F9" s="3">
        <v>2</v>
      </c>
      <c r="G9" s="4" t="s">
        <v>5</v>
      </c>
      <c r="H9" s="2"/>
      <c r="I9" s="5">
        <v>20</v>
      </c>
      <c r="J9" s="17">
        <f t="shared" si="1"/>
        <v>37.769999999999996</v>
      </c>
    </row>
    <row r="10" spans="2:10" x14ac:dyDescent="0.2">
      <c r="B10" s="16" t="s">
        <v>96</v>
      </c>
      <c r="C10" s="3">
        <v>11.22</v>
      </c>
      <c r="D10" s="3">
        <v>1.5</v>
      </c>
      <c r="E10" s="3">
        <f t="shared" si="0"/>
        <v>16.830000000000002</v>
      </c>
      <c r="F10" s="3">
        <v>1</v>
      </c>
      <c r="G10" s="4" t="s">
        <v>5</v>
      </c>
      <c r="H10" s="2"/>
      <c r="I10" s="5">
        <v>20</v>
      </c>
      <c r="J10" s="17">
        <f t="shared" si="1"/>
        <v>16.830000000000002</v>
      </c>
    </row>
    <row r="11" spans="2:10" x14ac:dyDescent="0.2">
      <c r="B11" s="16" t="s">
        <v>92</v>
      </c>
      <c r="C11" s="3">
        <v>43.83</v>
      </c>
      <c r="D11" s="3">
        <v>1.5</v>
      </c>
      <c r="E11" s="3">
        <f t="shared" si="0"/>
        <v>65.745000000000005</v>
      </c>
      <c r="F11" s="3">
        <v>1</v>
      </c>
      <c r="G11" s="4" t="s">
        <v>5</v>
      </c>
      <c r="H11" s="2"/>
      <c r="I11" s="5">
        <v>20</v>
      </c>
      <c r="J11" s="17">
        <f t="shared" si="1"/>
        <v>65.745000000000005</v>
      </c>
    </row>
    <row r="12" spans="2:10" ht="25.5" x14ac:dyDescent="0.2">
      <c r="B12" s="16" t="s">
        <v>95</v>
      </c>
      <c r="C12" s="3">
        <v>43.45</v>
      </c>
      <c r="D12" s="3">
        <v>1.5</v>
      </c>
      <c r="E12" s="3">
        <f t="shared" si="0"/>
        <v>65.175000000000011</v>
      </c>
      <c r="F12" s="3">
        <v>1</v>
      </c>
      <c r="G12" s="4" t="s">
        <v>5</v>
      </c>
      <c r="H12" s="2"/>
      <c r="I12" s="5">
        <v>20</v>
      </c>
      <c r="J12" s="17">
        <f t="shared" si="1"/>
        <v>65.175000000000011</v>
      </c>
    </row>
    <row r="13" spans="2:10" x14ac:dyDescent="0.2">
      <c r="B13" s="16" t="s">
        <v>13</v>
      </c>
      <c r="C13" s="3">
        <v>126.57</v>
      </c>
      <c r="D13" s="3">
        <v>1.5</v>
      </c>
      <c r="E13" s="3">
        <f t="shared" si="0"/>
        <v>189.85499999999999</v>
      </c>
      <c r="F13" s="3">
        <v>1</v>
      </c>
      <c r="G13" s="4" t="s">
        <v>5</v>
      </c>
      <c r="H13" s="2"/>
      <c r="I13" s="5">
        <v>20</v>
      </c>
      <c r="J13" s="17">
        <f t="shared" si="1"/>
        <v>189.85499999999999</v>
      </c>
    </row>
    <row r="14" spans="2:10" x14ac:dyDescent="0.2">
      <c r="B14" s="16" t="s">
        <v>14</v>
      </c>
      <c r="C14" s="3">
        <v>30</v>
      </c>
      <c r="D14" s="3">
        <v>1.5</v>
      </c>
      <c r="E14" s="3">
        <f t="shared" si="0"/>
        <v>45</v>
      </c>
      <c r="F14" s="3">
        <v>2</v>
      </c>
      <c r="G14" s="4" t="s">
        <v>15</v>
      </c>
      <c r="H14" s="2"/>
      <c r="I14" s="5">
        <v>20</v>
      </c>
      <c r="J14" s="17">
        <f t="shared" si="1"/>
        <v>90</v>
      </c>
    </row>
    <row r="15" spans="2:10" s="6" customFormat="1" ht="51" x14ac:dyDescent="0.2">
      <c r="B15" s="13" t="s">
        <v>16</v>
      </c>
      <c r="C15" s="8">
        <f>C16*F16+C17*F17+C18*F18+C19*F19+C20*F20+C21*F21+C22*F22+C23*F23+C24*F24+C25*F25+C26*F26+C27*F27</f>
        <v>912.81917999999996</v>
      </c>
      <c r="D15" s="8">
        <v>1.5</v>
      </c>
      <c r="E15" s="8">
        <f t="shared" si="0"/>
        <v>1369.2287699999999</v>
      </c>
      <c r="F15" s="8">
        <v>1</v>
      </c>
      <c r="G15" s="7" t="s">
        <v>5</v>
      </c>
      <c r="H15" s="7"/>
      <c r="I15" s="9">
        <v>20</v>
      </c>
      <c r="J15" s="15">
        <f t="shared" si="1"/>
        <v>1369.2287699999999</v>
      </c>
    </row>
    <row r="16" spans="2:10" ht="25.5" x14ac:dyDescent="0.2">
      <c r="B16" s="16" t="s">
        <v>94</v>
      </c>
      <c r="C16" s="3">
        <v>147.22999999999999</v>
      </c>
      <c r="D16" s="3">
        <v>1.5</v>
      </c>
      <c r="E16" s="3">
        <f t="shared" si="0"/>
        <v>220.84499999999997</v>
      </c>
      <c r="F16" s="3">
        <v>1</v>
      </c>
      <c r="G16" s="4" t="s">
        <v>5</v>
      </c>
      <c r="H16" s="2"/>
      <c r="I16" s="5">
        <v>20</v>
      </c>
      <c r="J16" s="17">
        <f t="shared" si="1"/>
        <v>220.84499999999997</v>
      </c>
    </row>
    <row r="17" spans="2:10" ht="25.5" x14ac:dyDescent="0.2">
      <c r="B17" s="16" t="s">
        <v>11</v>
      </c>
      <c r="C17" s="3">
        <v>12.59</v>
      </c>
      <c r="D17" s="3">
        <v>1.5</v>
      </c>
      <c r="E17" s="3">
        <f t="shared" si="0"/>
        <v>18.884999999999998</v>
      </c>
      <c r="F17" s="3">
        <v>2</v>
      </c>
      <c r="G17" s="4" t="s">
        <v>5</v>
      </c>
      <c r="H17" s="2"/>
      <c r="I17" s="5">
        <v>20</v>
      </c>
      <c r="J17" s="17">
        <f t="shared" si="1"/>
        <v>37.769999999999996</v>
      </c>
    </row>
    <row r="18" spans="2:10" x14ac:dyDescent="0.2">
      <c r="B18" s="16" t="s">
        <v>93</v>
      </c>
      <c r="C18" s="3">
        <v>11.22</v>
      </c>
      <c r="D18" s="3">
        <v>1.5</v>
      </c>
      <c r="E18" s="3">
        <f t="shared" si="0"/>
        <v>16.830000000000002</v>
      </c>
      <c r="F18" s="3">
        <v>1</v>
      </c>
      <c r="G18" s="4" t="s">
        <v>5</v>
      </c>
      <c r="H18" s="2"/>
      <c r="I18" s="5">
        <v>20</v>
      </c>
      <c r="J18" s="17">
        <f t="shared" si="1"/>
        <v>16.830000000000002</v>
      </c>
    </row>
    <row r="19" spans="2:10" x14ac:dyDescent="0.2">
      <c r="B19" s="16" t="s">
        <v>92</v>
      </c>
      <c r="C19" s="3">
        <v>43.83</v>
      </c>
      <c r="D19" s="3">
        <v>1.5</v>
      </c>
      <c r="E19" s="3">
        <f t="shared" si="0"/>
        <v>65.745000000000005</v>
      </c>
      <c r="F19" s="3">
        <v>1</v>
      </c>
      <c r="G19" s="4" t="s">
        <v>5</v>
      </c>
      <c r="H19" s="2"/>
      <c r="I19" s="5">
        <v>20</v>
      </c>
      <c r="J19" s="17">
        <f t="shared" si="1"/>
        <v>65.745000000000005</v>
      </c>
    </row>
    <row r="20" spans="2:10" ht="38.25" x14ac:dyDescent="0.2">
      <c r="B20" s="16" t="s">
        <v>12</v>
      </c>
      <c r="C20" s="3">
        <v>43.45</v>
      </c>
      <c r="D20" s="3">
        <v>1.5</v>
      </c>
      <c r="E20" s="3">
        <f t="shared" si="0"/>
        <v>65.175000000000011</v>
      </c>
      <c r="F20" s="3">
        <v>1</v>
      </c>
      <c r="G20" s="4" t="s">
        <v>5</v>
      </c>
      <c r="H20" s="2"/>
      <c r="I20" s="5">
        <v>20</v>
      </c>
      <c r="J20" s="17">
        <f t="shared" si="1"/>
        <v>65.175000000000011</v>
      </c>
    </row>
    <row r="21" spans="2:10" x14ac:dyDescent="0.2">
      <c r="B21" s="16" t="s">
        <v>91</v>
      </c>
      <c r="C21" s="3">
        <v>493.59</v>
      </c>
      <c r="D21" s="3">
        <v>1.5</v>
      </c>
      <c r="E21" s="3">
        <f t="shared" si="0"/>
        <v>740.38499999999999</v>
      </c>
      <c r="F21" s="3">
        <v>1</v>
      </c>
      <c r="G21" s="4" t="s">
        <v>5</v>
      </c>
      <c r="H21" s="2"/>
      <c r="I21" s="5">
        <v>20</v>
      </c>
      <c r="J21" s="17">
        <f t="shared" si="1"/>
        <v>740.38499999999999</v>
      </c>
    </row>
    <row r="22" spans="2:10" x14ac:dyDescent="0.2">
      <c r="B22" s="16" t="s">
        <v>17</v>
      </c>
      <c r="C22" s="3">
        <v>34.1</v>
      </c>
      <c r="D22" s="3">
        <v>1.5</v>
      </c>
      <c r="E22" s="3">
        <f t="shared" si="0"/>
        <v>51.150000000000006</v>
      </c>
      <c r="F22" s="3">
        <v>8.4000000000000005E-2</v>
      </c>
      <c r="G22" s="4" t="s">
        <v>18</v>
      </c>
      <c r="H22" s="2"/>
      <c r="I22" s="5">
        <v>20</v>
      </c>
      <c r="J22" s="17">
        <f t="shared" si="1"/>
        <v>4.2966000000000006</v>
      </c>
    </row>
    <row r="23" spans="2:10" x14ac:dyDescent="0.2">
      <c r="B23" s="16" t="s">
        <v>19</v>
      </c>
      <c r="C23" s="3">
        <v>37.799999999999997</v>
      </c>
      <c r="D23" s="3">
        <v>1.5</v>
      </c>
      <c r="E23" s="3">
        <f t="shared" si="0"/>
        <v>56.699999999999996</v>
      </c>
      <c r="F23" s="3">
        <v>8.5000000000000006E-2</v>
      </c>
      <c r="G23" s="4" t="s">
        <v>18</v>
      </c>
      <c r="H23" s="2"/>
      <c r="I23" s="5">
        <v>20</v>
      </c>
      <c r="J23" s="17">
        <f t="shared" si="1"/>
        <v>4.8194999999999997</v>
      </c>
    </row>
    <row r="24" spans="2:10" x14ac:dyDescent="0.2">
      <c r="B24" s="16" t="s">
        <v>20</v>
      </c>
      <c r="C24" s="3">
        <v>36.5</v>
      </c>
      <c r="D24" s="3">
        <v>1.5</v>
      </c>
      <c r="E24" s="3">
        <f t="shared" si="0"/>
        <v>54.75</v>
      </c>
      <c r="F24" s="3">
        <v>8.5000000000000006E-2</v>
      </c>
      <c r="G24" s="4" t="s">
        <v>18</v>
      </c>
      <c r="H24" s="2"/>
      <c r="I24" s="5">
        <v>20</v>
      </c>
      <c r="J24" s="17">
        <f t="shared" si="1"/>
        <v>4.6537500000000005</v>
      </c>
    </row>
    <row r="25" spans="2:10" x14ac:dyDescent="0.2">
      <c r="B25" s="16" t="s">
        <v>21</v>
      </c>
      <c r="C25" s="3">
        <v>0.24</v>
      </c>
      <c r="D25" s="3">
        <v>1.5</v>
      </c>
      <c r="E25" s="3">
        <f t="shared" si="0"/>
        <v>0.36</v>
      </c>
      <c r="F25" s="3">
        <v>44.1</v>
      </c>
      <c r="G25" s="4" t="s">
        <v>22</v>
      </c>
      <c r="H25" s="2"/>
      <c r="I25" s="5">
        <v>20</v>
      </c>
      <c r="J25" s="17">
        <f t="shared" si="1"/>
        <v>15.875999999999999</v>
      </c>
    </row>
    <row r="26" spans="2:10" x14ac:dyDescent="0.2">
      <c r="B26" s="16" t="s">
        <v>23</v>
      </c>
      <c r="C26" s="3">
        <v>3.97</v>
      </c>
      <c r="D26" s="3">
        <v>1.5009999999999999</v>
      </c>
      <c r="E26" s="3">
        <f t="shared" si="0"/>
        <v>5.9589699999999999</v>
      </c>
      <c r="F26" s="3">
        <v>2.4E-2</v>
      </c>
      <c r="G26" s="4" t="s">
        <v>24</v>
      </c>
      <c r="H26" s="2"/>
      <c r="I26" s="5">
        <v>20</v>
      </c>
      <c r="J26" s="17">
        <f t="shared" si="1"/>
        <v>0.14301527999999999</v>
      </c>
    </row>
    <row r="27" spans="2:10" x14ac:dyDescent="0.2">
      <c r="B27" s="16" t="s">
        <v>14</v>
      </c>
      <c r="C27" s="3">
        <v>30</v>
      </c>
      <c r="D27" s="3">
        <v>1.5</v>
      </c>
      <c r="E27" s="3">
        <f t="shared" si="0"/>
        <v>45</v>
      </c>
      <c r="F27" s="3">
        <v>4.282</v>
      </c>
      <c r="G27" s="4" t="s">
        <v>15</v>
      </c>
      <c r="H27" s="2"/>
      <c r="I27" s="5">
        <v>20</v>
      </c>
      <c r="J27" s="17">
        <f t="shared" si="1"/>
        <v>192.69</v>
      </c>
    </row>
    <row r="28" spans="2:10" s="6" customFormat="1" x14ac:dyDescent="0.2">
      <c r="B28" s="13" t="s">
        <v>25</v>
      </c>
      <c r="C28" s="7"/>
      <c r="D28" s="7"/>
      <c r="E28" s="7"/>
      <c r="F28" s="7"/>
      <c r="G28" s="7"/>
      <c r="H28" s="7"/>
      <c r="I28" s="7"/>
      <c r="J28" s="14"/>
    </row>
    <row r="29" spans="2:10" s="6" customFormat="1" ht="25.5" x14ac:dyDescent="0.2">
      <c r="B29" s="13" t="s">
        <v>26</v>
      </c>
      <c r="C29" s="8">
        <f>C30*F30+C31*F31+C32*F32+C33*F33+C34*F34+C35*F35+C36*F36+C37*F37+C38*F38+C39*F39+C40*F40+C41*F41+C42*F42+C43*F43</f>
        <v>1552.8170799999996</v>
      </c>
      <c r="D29" s="8">
        <v>1.5</v>
      </c>
      <c r="E29" s="8">
        <f t="shared" si="0"/>
        <v>2329.2256199999993</v>
      </c>
      <c r="F29" s="8">
        <v>1</v>
      </c>
      <c r="G29" s="7" t="s">
        <v>5</v>
      </c>
      <c r="H29" s="7"/>
      <c r="I29" s="9">
        <v>20</v>
      </c>
      <c r="J29" s="15">
        <f t="shared" si="1"/>
        <v>2329.2256199999993</v>
      </c>
    </row>
    <row r="30" spans="2:10" x14ac:dyDescent="0.2">
      <c r="B30" s="16" t="s">
        <v>90</v>
      </c>
      <c r="C30" s="3">
        <v>0.06</v>
      </c>
      <c r="D30" s="3">
        <v>1.5</v>
      </c>
      <c r="E30" s="3">
        <f t="shared" si="0"/>
        <v>0.09</v>
      </c>
      <c r="F30" s="3">
        <v>2.6619999999999999</v>
      </c>
      <c r="G30" s="4" t="s">
        <v>27</v>
      </c>
      <c r="H30" s="2"/>
      <c r="I30" s="5">
        <v>20</v>
      </c>
      <c r="J30" s="17">
        <f t="shared" si="1"/>
        <v>0.23957999999999999</v>
      </c>
    </row>
    <row r="31" spans="2:10" x14ac:dyDescent="0.2">
      <c r="B31" s="16" t="s">
        <v>89</v>
      </c>
      <c r="C31" s="3">
        <v>7.0000000000000007E-2</v>
      </c>
      <c r="D31" s="3">
        <v>1.571</v>
      </c>
      <c r="E31" s="3">
        <f t="shared" si="0"/>
        <v>0.10997000000000001</v>
      </c>
      <c r="F31" s="3">
        <v>2.42</v>
      </c>
      <c r="G31" s="4" t="s">
        <v>27</v>
      </c>
      <c r="H31" s="2"/>
      <c r="I31" s="5">
        <v>20</v>
      </c>
      <c r="J31" s="17">
        <f t="shared" si="1"/>
        <v>0.26612740000000001</v>
      </c>
    </row>
    <row r="32" spans="2:10" ht="25.5" x14ac:dyDescent="0.2">
      <c r="B32" s="16" t="s">
        <v>88</v>
      </c>
      <c r="C32" s="3">
        <v>0.02</v>
      </c>
      <c r="D32" s="3">
        <v>1.5</v>
      </c>
      <c r="E32" s="3">
        <f t="shared" si="0"/>
        <v>0.03</v>
      </c>
      <c r="F32" s="3">
        <v>19.347999999999999</v>
      </c>
      <c r="G32" s="4" t="s">
        <v>28</v>
      </c>
      <c r="H32" s="2"/>
      <c r="I32" s="5">
        <v>20</v>
      </c>
      <c r="J32" s="17">
        <f t="shared" si="1"/>
        <v>0.58043999999999996</v>
      </c>
    </row>
    <row r="33" spans="2:10" x14ac:dyDescent="0.2">
      <c r="B33" s="16" t="s">
        <v>29</v>
      </c>
      <c r="C33" s="3">
        <v>8.7100000000000009</v>
      </c>
      <c r="D33" s="3">
        <v>1.5009999999999999</v>
      </c>
      <c r="E33" s="3">
        <f t="shared" si="0"/>
        <v>13.07371</v>
      </c>
      <c r="F33" s="3">
        <v>1</v>
      </c>
      <c r="G33" s="4" t="s">
        <v>30</v>
      </c>
      <c r="H33" s="2"/>
      <c r="I33" s="5">
        <v>20</v>
      </c>
      <c r="J33" s="17">
        <f t="shared" si="1"/>
        <v>13.07371</v>
      </c>
    </row>
    <row r="34" spans="2:10" ht="25.5" x14ac:dyDescent="0.2">
      <c r="B34" s="16" t="s">
        <v>87</v>
      </c>
      <c r="C34" s="3">
        <v>1287.3699999999999</v>
      </c>
      <c r="D34" s="3">
        <v>1.5</v>
      </c>
      <c r="E34" s="3">
        <f t="shared" si="0"/>
        <v>1931.0549999999998</v>
      </c>
      <c r="F34" s="3">
        <v>1</v>
      </c>
      <c r="G34" s="4" t="s">
        <v>5</v>
      </c>
      <c r="H34" s="2"/>
      <c r="I34" s="5">
        <v>20</v>
      </c>
      <c r="J34" s="17">
        <f t="shared" si="1"/>
        <v>1931.0549999999998</v>
      </c>
    </row>
    <row r="35" spans="2:10" x14ac:dyDescent="0.2">
      <c r="B35" s="16" t="s">
        <v>86</v>
      </c>
      <c r="C35" s="3">
        <v>42.37</v>
      </c>
      <c r="D35" s="3">
        <v>1.5</v>
      </c>
      <c r="E35" s="3">
        <f t="shared" si="0"/>
        <v>63.554999999999993</v>
      </c>
      <c r="F35" s="3">
        <v>1</v>
      </c>
      <c r="G35" s="4" t="s">
        <v>5</v>
      </c>
      <c r="H35" s="2"/>
      <c r="I35" s="5">
        <v>20</v>
      </c>
      <c r="J35" s="17">
        <f t="shared" si="1"/>
        <v>63.554999999999993</v>
      </c>
    </row>
    <row r="36" spans="2:10" x14ac:dyDescent="0.2">
      <c r="B36" s="16" t="s">
        <v>31</v>
      </c>
      <c r="C36" s="3">
        <v>0.06</v>
      </c>
      <c r="D36" s="3">
        <v>1.5</v>
      </c>
      <c r="E36" s="3">
        <f t="shared" si="0"/>
        <v>0.09</v>
      </c>
      <c r="F36" s="3">
        <v>2</v>
      </c>
      <c r="G36" s="4" t="s">
        <v>5</v>
      </c>
      <c r="H36" s="2"/>
      <c r="I36" s="5">
        <v>20</v>
      </c>
      <c r="J36" s="17">
        <f t="shared" si="1"/>
        <v>0.18</v>
      </c>
    </row>
    <row r="37" spans="2:10" x14ac:dyDescent="0.2">
      <c r="B37" s="16" t="s">
        <v>32</v>
      </c>
      <c r="C37" s="3">
        <v>0.84</v>
      </c>
      <c r="D37" s="3">
        <v>1.5</v>
      </c>
      <c r="E37" s="3">
        <f t="shared" si="0"/>
        <v>1.26</v>
      </c>
      <c r="F37" s="3">
        <v>4</v>
      </c>
      <c r="G37" s="4" t="s">
        <v>5</v>
      </c>
      <c r="H37" s="2"/>
      <c r="I37" s="5">
        <v>20</v>
      </c>
      <c r="J37" s="17">
        <f t="shared" si="1"/>
        <v>5.04</v>
      </c>
    </row>
    <row r="38" spans="2:10" x14ac:dyDescent="0.2">
      <c r="B38" s="16" t="s">
        <v>33</v>
      </c>
      <c r="C38" s="3">
        <v>0.04</v>
      </c>
      <c r="D38" s="3">
        <v>1.5</v>
      </c>
      <c r="E38" s="3">
        <f t="shared" si="0"/>
        <v>0.06</v>
      </c>
      <c r="F38" s="3">
        <v>4</v>
      </c>
      <c r="G38" s="4" t="s">
        <v>5</v>
      </c>
      <c r="H38" s="2"/>
      <c r="I38" s="5">
        <v>20</v>
      </c>
      <c r="J38" s="17">
        <f t="shared" si="1"/>
        <v>0.24</v>
      </c>
    </row>
    <row r="39" spans="2:10" x14ac:dyDescent="0.2">
      <c r="B39" s="16" t="s">
        <v>34</v>
      </c>
      <c r="C39" s="3">
        <v>0.11</v>
      </c>
      <c r="D39" s="3">
        <v>1.5449999999999999</v>
      </c>
      <c r="E39" s="3">
        <f t="shared" si="0"/>
        <v>0.16994999999999999</v>
      </c>
      <c r="F39" s="3">
        <v>2</v>
      </c>
      <c r="G39" s="4" t="s">
        <v>5</v>
      </c>
      <c r="H39" s="2"/>
      <c r="I39" s="5">
        <v>20</v>
      </c>
      <c r="J39" s="17">
        <f t="shared" si="1"/>
        <v>0.33989999999999998</v>
      </c>
    </row>
    <row r="40" spans="2:10" ht="25.5" x14ac:dyDescent="0.2">
      <c r="B40" s="16" t="s">
        <v>35</v>
      </c>
      <c r="C40" s="3">
        <v>0.14000000000000001</v>
      </c>
      <c r="D40" s="3">
        <v>1.5</v>
      </c>
      <c r="E40" s="3">
        <f t="shared" si="0"/>
        <v>0.21000000000000002</v>
      </c>
      <c r="F40" s="3">
        <v>2</v>
      </c>
      <c r="G40" s="4" t="s">
        <v>5</v>
      </c>
      <c r="H40" s="2"/>
      <c r="I40" s="5">
        <v>20</v>
      </c>
      <c r="J40" s="17">
        <f t="shared" si="1"/>
        <v>0.42000000000000004</v>
      </c>
    </row>
    <row r="41" spans="2:10" x14ac:dyDescent="0.2">
      <c r="B41" s="16" t="s">
        <v>73</v>
      </c>
      <c r="C41" s="3">
        <v>6.92</v>
      </c>
      <c r="D41" s="3">
        <v>1.5</v>
      </c>
      <c r="E41" s="3">
        <f t="shared" si="0"/>
        <v>10.379999999999999</v>
      </c>
      <c r="F41" s="3">
        <v>0.15</v>
      </c>
      <c r="G41" s="4" t="s">
        <v>5</v>
      </c>
      <c r="H41" s="2"/>
      <c r="I41" s="5">
        <v>20</v>
      </c>
      <c r="J41" s="17">
        <f t="shared" si="1"/>
        <v>1.5569999999999997</v>
      </c>
    </row>
    <row r="42" spans="2:10" x14ac:dyDescent="0.2">
      <c r="B42" s="16" t="s">
        <v>72</v>
      </c>
      <c r="C42" s="3">
        <v>11.42</v>
      </c>
      <c r="D42" s="3">
        <v>1.5</v>
      </c>
      <c r="E42" s="3">
        <f t="shared" si="0"/>
        <v>17.13</v>
      </c>
      <c r="F42" s="3">
        <v>0.15</v>
      </c>
      <c r="G42" s="4" t="s">
        <v>5</v>
      </c>
      <c r="H42" s="2"/>
      <c r="I42" s="5">
        <v>20</v>
      </c>
      <c r="J42" s="17">
        <f t="shared" si="1"/>
        <v>2.5694999999999997</v>
      </c>
    </row>
    <row r="43" spans="2:10" x14ac:dyDescent="0.2">
      <c r="B43" s="16" t="s">
        <v>14</v>
      </c>
      <c r="C43" s="3">
        <v>30</v>
      </c>
      <c r="D43" s="3">
        <v>1.5</v>
      </c>
      <c r="E43" s="3">
        <f t="shared" si="0"/>
        <v>45</v>
      </c>
      <c r="F43" s="3">
        <v>6.8920000000000003</v>
      </c>
      <c r="G43" s="4" t="s">
        <v>15</v>
      </c>
      <c r="H43" s="2"/>
      <c r="I43" s="5">
        <v>20</v>
      </c>
      <c r="J43" s="17">
        <f t="shared" si="1"/>
        <v>310.14000000000004</v>
      </c>
    </row>
    <row r="44" spans="2:10" s="6" customFormat="1" x14ac:dyDescent="0.2">
      <c r="B44" s="13" t="s">
        <v>36</v>
      </c>
      <c r="C44" s="8">
        <f>C45*F45+C46*F46+C47*F47+C48*F48+C49*F49+C50*F50</f>
        <v>378.59699999999998</v>
      </c>
      <c r="D44" s="8">
        <v>1.5</v>
      </c>
      <c r="E44" s="8">
        <f t="shared" si="0"/>
        <v>567.89549999999997</v>
      </c>
      <c r="F44" s="8">
        <v>1</v>
      </c>
      <c r="G44" s="7" t="s">
        <v>5</v>
      </c>
      <c r="H44" s="7"/>
      <c r="I44" s="9">
        <v>20</v>
      </c>
      <c r="J44" s="15">
        <f t="shared" si="1"/>
        <v>567.89549999999997</v>
      </c>
    </row>
    <row r="45" spans="2:10" x14ac:dyDescent="0.2">
      <c r="B45" s="16" t="s">
        <v>85</v>
      </c>
      <c r="C45" s="3">
        <v>288.32</v>
      </c>
      <c r="D45" s="3">
        <v>1.5</v>
      </c>
      <c r="E45" s="3">
        <f t="shared" si="0"/>
        <v>432.48</v>
      </c>
      <c r="F45" s="3">
        <v>1</v>
      </c>
      <c r="G45" s="4" t="s">
        <v>5</v>
      </c>
      <c r="H45" s="2"/>
      <c r="I45" s="5">
        <v>20</v>
      </c>
      <c r="J45" s="17">
        <f t="shared" si="1"/>
        <v>432.48</v>
      </c>
    </row>
    <row r="46" spans="2:10" x14ac:dyDescent="0.2">
      <c r="B46" s="16" t="s">
        <v>37</v>
      </c>
      <c r="C46" s="3">
        <v>0.77</v>
      </c>
      <c r="D46" s="3">
        <v>1.506</v>
      </c>
      <c r="E46" s="3">
        <f t="shared" si="0"/>
        <v>1.1596200000000001</v>
      </c>
      <c r="F46" s="3">
        <v>4</v>
      </c>
      <c r="G46" s="4" t="s">
        <v>5</v>
      </c>
      <c r="H46" s="2"/>
      <c r="I46" s="5">
        <v>20</v>
      </c>
      <c r="J46" s="17">
        <f t="shared" si="1"/>
        <v>4.6384800000000004</v>
      </c>
    </row>
    <row r="47" spans="2:10" x14ac:dyDescent="0.2">
      <c r="B47" s="16" t="s">
        <v>80</v>
      </c>
      <c r="C47" s="3">
        <v>6.92</v>
      </c>
      <c r="D47" s="3">
        <v>1.5</v>
      </c>
      <c r="E47" s="3">
        <f t="shared" si="0"/>
        <v>10.379999999999999</v>
      </c>
      <c r="F47" s="3">
        <v>0.05</v>
      </c>
      <c r="G47" s="4" t="s">
        <v>5</v>
      </c>
      <c r="H47" s="2"/>
      <c r="I47" s="5">
        <v>20</v>
      </c>
      <c r="J47" s="17">
        <f t="shared" si="1"/>
        <v>0.51900000000000002</v>
      </c>
    </row>
    <row r="48" spans="2:10" x14ac:dyDescent="0.2">
      <c r="B48" s="16" t="s">
        <v>72</v>
      </c>
      <c r="C48" s="3">
        <v>11.42</v>
      </c>
      <c r="D48" s="3">
        <v>1.5</v>
      </c>
      <c r="E48" s="3">
        <f t="shared" si="0"/>
        <v>17.13</v>
      </c>
      <c r="F48" s="3">
        <v>0.05</v>
      </c>
      <c r="G48" s="4" t="s">
        <v>5</v>
      </c>
      <c r="H48" s="2"/>
      <c r="I48" s="5">
        <v>20</v>
      </c>
      <c r="J48" s="17">
        <f t="shared" si="1"/>
        <v>0.85650000000000004</v>
      </c>
    </row>
    <row r="49" spans="2:10" x14ac:dyDescent="0.2">
      <c r="B49" s="16" t="s">
        <v>38</v>
      </c>
      <c r="C49" s="3">
        <v>1.1399999999999999</v>
      </c>
      <c r="D49" s="3">
        <v>1.5</v>
      </c>
      <c r="E49" s="3">
        <f t="shared" si="0"/>
        <v>1.71</v>
      </c>
      <c r="F49" s="3">
        <v>2</v>
      </c>
      <c r="G49" s="4" t="s">
        <v>30</v>
      </c>
      <c r="H49" s="2"/>
      <c r="I49" s="5">
        <v>20</v>
      </c>
      <c r="J49" s="17">
        <f t="shared" si="1"/>
        <v>3.42</v>
      </c>
    </row>
    <row r="50" spans="2:10" x14ac:dyDescent="0.2">
      <c r="B50" s="16" t="s">
        <v>14</v>
      </c>
      <c r="C50" s="3">
        <v>30</v>
      </c>
      <c r="D50" s="3">
        <v>1.5</v>
      </c>
      <c r="E50" s="3">
        <f t="shared" si="0"/>
        <v>45</v>
      </c>
      <c r="F50" s="3">
        <v>2.8</v>
      </c>
      <c r="G50" s="4" t="s">
        <v>15</v>
      </c>
      <c r="H50" s="2"/>
      <c r="I50" s="5">
        <v>20</v>
      </c>
      <c r="J50" s="17">
        <f t="shared" si="1"/>
        <v>125.99999999999999</v>
      </c>
    </row>
    <row r="51" spans="2:10" s="6" customFormat="1" x14ac:dyDescent="0.2">
      <c r="B51" s="13" t="s">
        <v>39</v>
      </c>
      <c r="C51" s="8">
        <f>C52*F52+C53*F53+C54*F54+C55*F55+C56*F56+C57*F57</f>
        <v>411.77699999999999</v>
      </c>
      <c r="D51" s="8">
        <v>1.5</v>
      </c>
      <c r="E51" s="8">
        <f t="shared" si="0"/>
        <v>617.66549999999995</v>
      </c>
      <c r="F51" s="8">
        <v>1</v>
      </c>
      <c r="G51" s="7" t="s">
        <v>5</v>
      </c>
      <c r="H51" s="7"/>
      <c r="I51" s="9">
        <v>20</v>
      </c>
      <c r="J51" s="15">
        <f t="shared" si="1"/>
        <v>617.66549999999995</v>
      </c>
    </row>
    <row r="52" spans="2:10" x14ac:dyDescent="0.2">
      <c r="B52" s="16" t="s">
        <v>84</v>
      </c>
      <c r="C52" s="3">
        <v>291.5</v>
      </c>
      <c r="D52" s="3">
        <v>1.5</v>
      </c>
      <c r="E52" s="3">
        <f t="shared" si="0"/>
        <v>437.25</v>
      </c>
      <c r="F52" s="3">
        <v>1</v>
      </c>
      <c r="G52" s="4" t="s">
        <v>5</v>
      </c>
      <c r="H52" s="2"/>
      <c r="I52" s="5">
        <v>20</v>
      </c>
      <c r="J52" s="17">
        <f t="shared" si="1"/>
        <v>437.25</v>
      </c>
    </row>
    <row r="53" spans="2:10" x14ac:dyDescent="0.2">
      <c r="B53" s="16" t="s">
        <v>37</v>
      </c>
      <c r="C53" s="3">
        <v>0.77</v>
      </c>
      <c r="D53" s="3">
        <v>1.506</v>
      </c>
      <c r="E53" s="3">
        <f t="shared" si="0"/>
        <v>1.1596200000000001</v>
      </c>
      <c r="F53" s="3">
        <v>4</v>
      </c>
      <c r="G53" s="4" t="s">
        <v>5</v>
      </c>
      <c r="H53" s="2"/>
      <c r="I53" s="5">
        <v>20</v>
      </c>
      <c r="J53" s="17">
        <f t="shared" si="1"/>
        <v>4.6384800000000004</v>
      </c>
    </row>
    <row r="54" spans="2:10" x14ac:dyDescent="0.2">
      <c r="B54" s="16" t="s">
        <v>73</v>
      </c>
      <c r="C54" s="3">
        <v>6.92</v>
      </c>
      <c r="D54" s="3">
        <v>1.5</v>
      </c>
      <c r="E54" s="3">
        <f t="shared" si="0"/>
        <v>10.379999999999999</v>
      </c>
      <c r="F54" s="3">
        <v>0.05</v>
      </c>
      <c r="G54" s="4" t="s">
        <v>5</v>
      </c>
      <c r="H54" s="2"/>
      <c r="I54" s="5">
        <v>20</v>
      </c>
      <c r="J54" s="17">
        <f t="shared" si="1"/>
        <v>0.51900000000000002</v>
      </c>
    </row>
    <row r="55" spans="2:10" x14ac:dyDescent="0.2">
      <c r="B55" s="16" t="s">
        <v>72</v>
      </c>
      <c r="C55" s="3">
        <v>11.42</v>
      </c>
      <c r="D55" s="3">
        <v>1.5</v>
      </c>
      <c r="E55" s="3">
        <f t="shared" si="0"/>
        <v>17.13</v>
      </c>
      <c r="F55" s="3">
        <v>0.05</v>
      </c>
      <c r="G55" s="4" t="s">
        <v>5</v>
      </c>
      <c r="H55" s="2"/>
      <c r="I55" s="5">
        <v>20</v>
      </c>
      <c r="J55" s="17">
        <f t="shared" si="1"/>
        <v>0.85650000000000004</v>
      </c>
    </row>
    <row r="56" spans="2:10" x14ac:dyDescent="0.2">
      <c r="B56" s="16" t="s">
        <v>38</v>
      </c>
      <c r="C56" s="3">
        <v>1.1399999999999999</v>
      </c>
      <c r="D56" s="3">
        <v>1.5</v>
      </c>
      <c r="E56" s="3">
        <f t="shared" si="0"/>
        <v>1.71</v>
      </c>
      <c r="F56" s="3">
        <v>2</v>
      </c>
      <c r="G56" s="4" t="s">
        <v>30</v>
      </c>
      <c r="H56" s="2"/>
      <c r="I56" s="5">
        <v>20</v>
      </c>
      <c r="J56" s="17">
        <f t="shared" si="1"/>
        <v>3.42</v>
      </c>
    </row>
    <row r="57" spans="2:10" x14ac:dyDescent="0.2">
      <c r="B57" s="16" t="s">
        <v>14</v>
      </c>
      <c r="C57" s="3">
        <v>30</v>
      </c>
      <c r="D57" s="3">
        <v>1.5</v>
      </c>
      <c r="E57" s="3">
        <f t="shared" si="0"/>
        <v>45</v>
      </c>
      <c r="F57" s="3">
        <v>3.8</v>
      </c>
      <c r="G57" s="4" t="s">
        <v>15</v>
      </c>
      <c r="H57" s="2"/>
      <c r="I57" s="5">
        <v>20</v>
      </c>
      <c r="J57" s="17">
        <f t="shared" si="1"/>
        <v>171</v>
      </c>
    </row>
    <row r="58" spans="2:10" s="6" customFormat="1" ht="25.5" x14ac:dyDescent="0.2">
      <c r="B58" s="13" t="s">
        <v>40</v>
      </c>
      <c r="C58" s="8">
        <f>C59*F59+C60*F60+C61*F61+C62*F62+C63*F63</f>
        <v>655.41700000000003</v>
      </c>
      <c r="D58" s="8">
        <v>1.5</v>
      </c>
      <c r="E58" s="8">
        <f t="shared" si="0"/>
        <v>983.1255000000001</v>
      </c>
      <c r="F58" s="8">
        <v>1</v>
      </c>
      <c r="G58" s="7" t="s">
        <v>5</v>
      </c>
      <c r="H58" s="7"/>
      <c r="I58" s="9">
        <v>20</v>
      </c>
      <c r="J58" s="15">
        <f t="shared" si="1"/>
        <v>983.1255000000001</v>
      </c>
    </row>
    <row r="59" spans="2:10" x14ac:dyDescent="0.2">
      <c r="B59" s="16" t="s">
        <v>83</v>
      </c>
      <c r="C59" s="3">
        <v>435.66</v>
      </c>
      <c r="D59" s="3">
        <v>1.5</v>
      </c>
      <c r="E59" s="3">
        <f t="shared" si="0"/>
        <v>653.49</v>
      </c>
      <c r="F59" s="3">
        <v>1</v>
      </c>
      <c r="G59" s="4" t="s">
        <v>5</v>
      </c>
      <c r="H59" s="2"/>
      <c r="I59" s="5">
        <v>20</v>
      </c>
      <c r="J59" s="17">
        <f t="shared" si="1"/>
        <v>653.49</v>
      </c>
    </row>
    <row r="60" spans="2:10" x14ac:dyDescent="0.2">
      <c r="B60" s="16" t="s">
        <v>73</v>
      </c>
      <c r="C60" s="3">
        <v>6.92</v>
      </c>
      <c r="D60" s="3">
        <v>1.5</v>
      </c>
      <c r="E60" s="3">
        <f t="shared" si="0"/>
        <v>10.379999999999999</v>
      </c>
      <c r="F60" s="3">
        <v>0.05</v>
      </c>
      <c r="G60" s="4" t="s">
        <v>5</v>
      </c>
      <c r="H60" s="2"/>
      <c r="I60" s="5">
        <v>20</v>
      </c>
      <c r="J60" s="17">
        <f t="shared" si="1"/>
        <v>0.51900000000000002</v>
      </c>
    </row>
    <row r="61" spans="2:10" x14ac:dyDescent="0.2">
      <c r="B61" s="16" t="s">
        <v>72</v>
      </c>
      <c r="C61" s="3">
        <v>11.42</v>
      </c>
      <c r="D61" s="3">
        <v>1.5</v>
      </c>
      <c r="E61" s="3">
        <f t="shared" si="0"/>
        <v>17.13</v>
      </c>
      <c r="F61" s="3">
        <v>0.05</v>
      </c>
      <c r="G61" s="4" t="s">
        <v>5</v>
      </c>
      <c r="H61" s="2"/>
      <c r="I61" s="5">
        <v>20</v>
      </c>
      <c r="J61" s="17">
        <f t="shared" si="1"/>
        <v>0.85650000000000004</v>
      </c>
    </row>
    <row r="62" spans="2:10" x14ac:dyDescent="0.2">
      <c r="B62" s="16" t="s">
        <v>41</v>
      </c>
      <c r="C62" s="3">
        <v>1.72</v>
      </c>
      <c r="D62" s="3">
        <v>1.5</v>
      </c>
      <c r="E62" s="3">
        <f t="shared" si="0"/>
        <v>2.58</v>
      </c>
      <c r="F62" s="3">
        <v>2</v>
      </c>
      <c r="G62" s="4" t="s">
        <v>30</v>
      </c>
      <c r="H62" s="2"/>
      <c r="I62" s="5">
        <v>20</v>
      </c>
      <c r="J62" s="17">
        <f t="shared" si="1"/>
        <v>5.16</v>
      </c>
    </row>
    <row r="63" spans="2:10" x14ac:dyDescent="0.2">
      <c r="B63" s="16" t="s">
        <v>14</v>
      </c>
      <c r="C63" s="3">
        <v>30</v>
      </c>
      <c r="D63" s="3">
        <v>1.5</v>
      </c>
      <c r="E63" s="3">
        <f t="shared" si="0"/>
        <v>45</v>
      </c>
      <c r="F63" s="3">
        <v>7.18</v>
      </c>
      <c r="G63" s="4" t="s">
        <v>15</v>
      </c>
      <c r="H63" s="2"/>
      <c r="I63" s="5">
        <v>20</v>
      </c>
      <c r="J63" s="17">
        <f t="shared" si="1"/>
        <v>323.09999999999997</v>
      </c>
    </row>
    <row r="64" spans="2:10" s="6" customFormat="1" x14ac:dyDescent="0.2">
      <c r="B64" s="13" t="s">
        <v>42</v>
      </c>
      <c r="C64" s="7"/>
      <c r="D64" s="7"/>
      <c r="E64" s="7"/>
      <c r="F64" s="7"/>
      <c r="G64" s="7"/>
      <c r="H64" s="7"/>
      <c r="I64" s="7"/>
      <c r="J64" s="14"/>
    </row>
    <row r="65" spans="2:10" s="6" customFormat="1" ht="25.5" x14ac:dyDescent="0.2">
      <c r="B65" s="13" t="s">
        <v>82</v>
      </c>
      <c r="C65" s="8">
        <f>C66*F66+C67*F67+C68*F68+C69*F69</f>
        <v>52.004000000000005</v>
      </c>
      <c r="D65" s="8">
        <v>1.5</v>
      </c>
      <c r="E65" s="8">
        <f t="shared" si="0"/>
        <v>78.006</v>
      </c>
      <c r="F65" s="8">
        <v>1</v>
      </c>
      <c r="G65" s="7" t="s">
        <v>5</v>
      </c>
      <c r="H65" s="7"/>
      <c r="I65" s="9">
        <v>20</v>
      </c>
      <c r="J65" s="15">
        <f t="shared" si="1"/>
        <v>78.006</v>
      </c>
    </row>
    <row r="66" spans="2:10" x14ac:dyDescent="0.2">
      <c r="B66" s="16" t="s">
        <v>81</v>
      </c>
      <c r="C66" s="3">
        <v>42.37</v>
      </c>
      <c r="D66" s="3">
        <v>1.5</v>
      </c>
      <c r="E66" s="3">
        <f t="shared" si="0"/>
        <v>63.554999999999993</v>
      </c>
      <c r="F66" s="3">
        <v>1</v>
      </c>
      <c r="G66" s="4" t="s">
        <v>5</v>
      </c>
      <c r="H66" s="2"/>
      <c r="I66" s="5">
        <v>20</v>
      </c>
      <c r="J66" s="17">
        <f t="shared" si="1"/>
        <v>63.554999999999993</v>
      </c>
    </row>
    <row r="67" spans="2:10" x14ac:dyDescent="0.2">
      <c r="B67" s="16" t="s">
        <v>80</v>
      </c>
      <c r="C67" s="3">
        <v>6.92</v>
      </c>
      <c r="D67" s="3">
        <v>1.5</v>
      </c>
      <c r="E67" s="3">
        <f t="shared" si="0"/>
        <v>10.379999999999999</v>
      </c>
      <c r="F67" s="3">
        <v>0.1</v>
      </c>
      <c r="G67" s="4" t="s">
        <v>5</v>
      </c>
      <c r="H67" s="2"/>
      <c r="I67" s="5">
        <v>20</v>
      </c>
      <c r="J67" s="17">
        <f t="shared" si="1"/>
        <v>1.038</v>
      </c>
    </row>
    <row r="68" spans="2:10" x14ac:dyDescent="0.2">
      <c r="B68" s="16" t="s">
        <v>72</v>
      </c>
      <c r="C68" s="3">
        <v>11.42</v>
      </c>
      <c r="D68" s="3">
        <v>1.5</v>
      </c>
      <c r="E68" s="3">
        <f t="shared" si="0"/>
        <v>17.13</v>
      </c>
      <c r="F68" s="3">
        <v>0.1</v>
      </c>
      <c r="G68" s="4" t="s">
        <v>5</v>
      </c>
      <c r="H68" s="2"/>
      <c r="I68" s="5">
        <v>20</v>
      </c>
      <c r="J68" s="17">
        <f t="shared" si="1"/>
        <v>1.7130000000000001</v>
      </c>
    </row>
    <row r="69" spans="2:10" x14ac:dyDescent="0.2">
      <c r="B69" s="16" t="s">
        <v>14</v>
      </c>
      <c r="C69" s="3">
        <v>30</v>
      </c>
      <c r="D69" s="3">
        <v>1.5</v>
      </c>
      <c r="E69" s="3">
        <f t="shared" si="0"/>
        <v>45</v>
      </c>
      <c r="F69" s="3">
        <v>0.26</v>
      </c>
      <c r="G69" s="4" t="s">
        <v>15</v>
      </c>
      <c r="H69" s="2"/>
      <c r="I69" s="5">
        <v>20</v>
      </c>
      <c r="J69" s="17">
        <f t="shared" si="1"/>
        <v>11.700000000000001</v>
      </c>
    </row>
    <row r="70" spans="2:10" s="6" customFormat="1" x14ac:dyDescent="0.2">
      <c r="B70" s="13" t="s">
        <v>43</v>
      </c>
      <c r="C70" s="8">
        <f>C71*F71+C72*F72+C73*F73</f>
        <v>100.07000000000001</v>
      </c>
      <c r="D70" s="8">
        <v>1.5</v>
      </c>
      <c r="E70" s="8">
        <f t="shared" si="0"/>
        <v>150.10500000000002</v>
      </c>
      <c r="F70" s="8">
        <v>1</v>
      </c>
      <c r="G70" s="7" t="s">
        <v>5</v>
      </c>
      <c r="H70" s="7"/>
      <c r="I70" s="9">
        <v>20</v>
      </c>
      <c r="J70" s="15">
        <f t="shared" si="1"/>
        <v>150.10500000000002</v>
      </c>
    </row>
    <row r="71" spans="2:10" x14ac:dyDescent="0.2">
      <c r="B71" s="16" t="s">
        <v>79</v>
      </c>
      <c r="C71" s="3">
        <v>4.67</v>
      </c>
      <c r="D71" s="3">
        <v>1.5009999999999999</v>
      </c>
      <c r="E71" s="3">
        <f t="shared" si="0"/>
        <v>7.009669999999999</v>
      </c>
      <c r="F71" s="3">
        <v>1</v>
      </c>
      <c r="G71" s="4" t="s">
        <v>30</v>
      </c>
      <c r="H71" s="2"/>
      <c r="I71" s="5">
        <v>20</v>
      </c>
      <c r="J71" s="17">
        <f t="shared" si="1"/>
        <v>7.009669999999999</v>
      </c>
    </row>
    <row r="72" spans="2:10" ht="25.5" x14ac:dyDescent="0.2">
      <c r="B72" s="16" t="s">
        <v>44</v>
      </c>
      <c r="C72" s="3">
        <v>71.400000000000006</v>
      </c>
      <c r="D72" s="3">
        <v>1.5</v>
      </c>
      <c r="E72" s="3">
        <f t="shared" ref="E72:E135" si="2">C72*D72</f>
        <v>107.10000000000001</v>
      </c>
      <c r="F72" s="3">
        <v>1</v>
      </c>
      <c r="G72" s="4" t="s">
        <v>5</v>
      </c>
      <c r="H72" s="2"/>
      <c r="I72" s="5">
        <v>20</v>
      </c>
      <c r="J72" s="17">
        <f t="shared" ref="J72:J135" si="3">E72*F72</f>
        <v>107.10000000000001</v>
      </c>
    </row>
    <row r="73" spans="2:10" x14ac:dyDescent="0.2">
      <c r="B73" s="16" t="s">
        <v>14</v>
      </c>
      <c r="C73" s="3">
        <v>30</v>
      </c>
      <c r="D73" s="3">
        <v>1.5</v>
      </c>
      <c r="E73" s="3">
        <f t="shared" si="2"/>
        <v>45</v>
      </c>
      <c r="F73" s="3">
        <v>0.8</v>
      </c>
      <c r="G73" s="4" t="s">
        <v>15</v>
      </c>
      <c r="H73" s="2"/>
      <c r="I73" s="5">
        <v>20</v>
      </c>
      <c r="J73" s="17">
        <f t="shared" si="3"/>
        <v>36</v>
      </c>
    </row>
    <row r="74" spans="2:10" s="6" customFormat="1" x14ac:dyDescent="0.2">
      <c r="B74" s="13" t="s">
        <v>45</v>
      </c>
      <c r="C74" s="7"/>
      <c r="D74" s="7"/>
      <c r="E74" s="7"/>
      <c r="F74" s="7"/>
      <c r="G74" s="7"/>
      <c r="H74" s="7"/>
      <c r="I74" s="7"/>
      <c r="J74" s="14"/>
    </row>
    <row r="75" spans="2:10" s="6" customFormat="1" x14ac:dyDescent="0.2">
      <c r="B75" s="13" t="s">
        <v>46</v>
      </c>
      <c r="C75" s="8">
        <f>C76*F76+C77*F77</f>
        <v>251.41</v>
      </c>
      <c r="D75" s="8">
        <v>1.5</v>
      </c>
      <c r="E75" s="8">
        <f t="shared" si="2"/>
        <v>377.11500000000001</v>
      </c>
      <c r="F75" s="8">
        <v>1</v>
      </c>
      <c r="G75" s="7" t="s">
        <v>5</v>
      </c>
      <c r="H75" s="7"/>
      <c r="I75" s="9">
        <v>20</v>
      </c>
      <c r="J75" s="15">
        <f t="shared" si="3"/>
        <v>377.11500000000001</v>
      </c>
    </row>
    <row r="76" spans="2:10" x14ac:dyDescent="0.2">
      <c r="B76" s="16" t="s">
        <v>47</v>
      </c>
      <c r="C76" s="3">
        <v>207.91</v>
      </c>
      <c r="D76" s="3">
        <v>1.5</v>
      </c>
      <c r="E76" s="3">
        <f t="shared" si="2"/>
        <v>311.86500000000001</v>
      </c>
      <c r="F76" s="3">
        <v>1</v>
      </c>
      <c r="G76" s="4" t="s">
        <v>5</v>
      </c>
      <c r="H76" s="2"/>
      <c r="I76" s="5">
        <v>20</v>
      </c>
      <c r="J76" s="17">
        <f t="shared" si="3"/>
        <v>311.86500000000001</v>
      </c>
    </row>
    <row r="77" spans="2:10" x14ac:dyDescent="0.2">
      <c r="B77" s="16" t="s">
        <v>14</v>
      </c>
      <c r="C77" s="3">
        <v>30</v>
      </c>
      <c r="D77" s="3">
        <v>1.5</v>
      </c>
      <c r="E77" s="3">
        <f t="shared" si="2"/>
        <v>45</v>
      </c>
      <c r="F77" s="3">
        <v>1.45</v>
      </c>
      <c r="G77" s="4" t="s">
        <v>15</v>
      </c>
      <c r="H77" s="2"/>
      <c r="I77" s="5">
        <v>20</v>
      </c>
      <c r="J77" s="17">
        <f t="shared" si="3"/>
        <v>65.25</v>
      </c>
    </row>
    <row r="78" spans="2:10" s="6" customFormat="1" x14ac:dyDescent="0.2">
      <c r="B78" s="13" t="s">
        <v>48</v>
      </c>
      <c r="C78" s="8">
        <f>C79*F79+C80*F80</f>
        <v>280.65999999999997</v>
      </c>
      <c r="D78" s="8">
        <v>1.5</v>
      </c>
      <c r="E78" s="8">
        <f t="shared" si="2"/>
        <v>420.98999999999995</v>
      </c>
      <c r="F78" s="8">
        <v>1</v>
      </c>
      <c r="G78" s="7" t="s">
        <v>5</v>
      </c>
      <c r="H78" s="7"/>
      <c r="I78" s="9">
        <v>20</v>
      </c>
      <c r="J78" s="15">
        <f t="shared" si="3"/>
        <v>420.98999999999995</v>
      </c>
    </row>
    <row r="79" spans="2:10" x14ac:dyDescent="0.2">
      <c r="B79" s="16" t="s">
        <v>48</v>
      </c>
      <c r="C79" s="3">
        <v>237.16</v>
      </c>
      <c r="D79" s="3">
        <v>1.5</v>
      </c>
      <c r="E79" s="3">
        <f t="shared" si="2"/>
        <v>355.74</v>
      </c>
      <c r="F79" s="3">
        <v>1</v>
      </c>
      <c r="G79" s="4" t="s">
        <v>5</v>
      </c>
      <c r="H79" s="2"/>
      <c r="I79" s="5">
        <v>20</v>
      </c>
      <c r="J79" s="17">
        <f t="shared" si="3"/>
        <v>355.74</v>
      </c>
    </row>
    <row r="80" spans="2:10" x14ac:dyDescent="0.2">
      <c r="B80" s="16" t="s">
        <v>14</v>
      </c>
      <c r="C80" s="3">
        <v>30</v>
      </c>
      <c r="D80" s="3">
        <v>1.5</v>
      </c>
      <c r="E80" s="3">
        <f t="shared" si="2"/>
        <v>45</v>
      </c>
      <c r="F80" s="3">
        <v>1.45</v>
      </c>
      <c r="G80" s="4" t="s">
        <v>15</v>
      </c>
      <c r="H80" s="2"/>
      <c r="I80" s="5">
        <v>20</v>
      </c>
      <c r="J80" s="17">
        <f t="shared" si="3"/>
        <v>65.25</v>
      </c>
    </row>
    <row r="81" spans="2:10" s="6" customFormat="1" x14ac:dyDescent="0.2">
      <c r="B81" s="13" t="s">
        <v>49</v>
      </c>
      <c r="C81" s="8">
        <f>C82*F82</f>
        <v>30</v>
      </c>
      <c r="D81" s="8">
        <v>1.5</v>
      </c>
      <c r="E81" s="8">
        <f t="shared" si="2"/>
        <v>45</v>
      </c>
      <c r="F81" s="8">
        <v>1</v>
      </c>
      <c r="G81" s="7" t="s">
        <v>5</v>
      </c>
      <c r="H81" s="7"/>
      <c r="I81" s="9">
        <v>20</v>
      </c>
      <c r="J81" s="15">
        <f t="shared" si="3"/>
        <v>45</v>
      </c>
    </row>
    <row r="82" spans="2:10" x14ac:dyDescent="0.2">
      <c r="B82" s="16" t="s">
        <v>14</v>
      </c>
      <c r="C82" s="3">
        <v>30</v>
      </c>
      <c r="D82" s="3">
        <v>1.5</v>
      </c>
      <c r="E82" s="3">
        <f t="shared" si="2"/>
        <v>45</v>
      </c>
      <c r="F82" s="3">
        <v>1</v>
      </c>
      <c r="G82" s="4" t="s">
        <v>15</v>
      </c>
      <c r="H82" s="2"/>
      <c r="I82" s="5">
        <v>20</v>
      </c>
      <c r="J82" s="17">
        <f t="shared" si="3"/>
        <v>45</v>
      </c>
    </row>
    <row r="83" spans="2:10" s="6" customFormat="1" x14ac:dyDescent="0.2">
      <c r="B83" s="13" t="s">
        <v>50</v>
      </c>
      <c r="C83" s="8">
        <f>C84*F84+C85*F85+C86*F86+C87*F87+C88*F88+C89*F89+C90*F90+C91*F91+C92*F92</f>
        <v>147.87871000000001</v>
      </c>
      <c r="D83" s="8">
        <v>1.5</v>
      </c>
      <c r="E83" s="8">
        <f t="shared" si="2"/>
        <v>221.81806500000002</v>
      </c>
      <c r="F83" s="8">
        <v>1</v>
      </c>
      <c r="G83" s="7" t="s">
        <v>5</v>
      </c>
      <c r="H83" s="7"/>
      <c r="I83" s="9">
        <v>20</v>
      </c>
      <c r="J83" s="15">
        <f t="shared" si="3"/>
        <v>221.81806500000002</v>
      </c>
    </row>
    <row r="84" spans="2:10" x14ac:dyDescent="0.2">
      <c r="B84" s="16" t="s">
        <v>51</v>
      </c>
      <c r="C84" s="3">
        <v>0.69</v>
      </c>
      <c r="D84" s="3">
        <v>1.5069999999999999</v>
      </c>
      <c r="E84" s="3">
        <f t="shared" si="2"/>
        <v>1.0398299999999998</v>
      </c>
      <c r="F84" s="3">
        <v>1</v>
      </c>
      <c r="G84" s="4" t="s">
        <v>5</v>
      </c>
      <c r="H84" s="2"/>
      <c r="I84" s="5">
        <v>20</v>
      </c>
      <c r="J84" s="17">
        <f t="shared" si="3"/>
        <v>1.0398299999999998</v>
      </c>
    </row>
    <row r="85" spans="2:10" x14ac:dyDescent="0.2">
      <c r="B85" s="16" t="s">
        <v>52</v>
      </c>
      <c r="C85" s="3">
        <v>0.28000000000000003</v>
      </c>
      <c r="D85" s="3">
        <v>1.5</v>
      </c>
      <c r="E85" s="3">
        <f t="shared" si="2"/>
        <v>0.42000000000000004</v>
      </c>
      <c r="F85" s="3">
        <v>1</v>
      </c>
      <c r="G85" s="4" t="s">
        <v>5</v>
      </c>
      <c r="H85" s="2"/>
      <c r="I85" s="5">
        <v>20</v>
      </c>
      <c r="J85" s="17">
        <f t="shared" si="3"/>
        <v>0.42000000000000004</v>
      </c>
    </row>
    <row r="86" spans="2:10" x14ac:dyDescent="0.2">
      <c r="B86" s="16" t="s">
        <v>53</v>
      </c>
      <c r="C86" s="3">
        <v>105</v>
      </c>
      <c r="D86" s="3">
        <v>1.5</v>
      </c>
      <c r="E86" s="3">
        <f t="shared" si="2"/>
        <v>157.5</v>
      </c>
      <c r="F86" s="3">
        <v>1</v>
      </c>
      <c r="G86" s="4" t="s">
        <v>5</v>
      </c>
      <c r="H86" s="2"/>
      <c r="I86" s="5">
        <v>20</v>
      </c>
      <c r="J86" s="17">
        <f t="shared" si="3"/>
        <v>157.5</v>
      </c>
    </row>
    <row r="87" spans="2:10" x14ac:dyDescent="0.2">
      <c r="B87" s="16" t="s">
        <v>54</v>
      </c>
      <c r="C87" s="3">
        <v>6.55</v>
      </c>
      <c r="D87" s="3">
        <v>1.5009999999999999</v>
      </c>
      <c r="E87" s="3">
        <f t="shared" si="2"/>
        <v>9.8315499999999982</v>
      </c>
      <c r="F87" s="3">
        <v>1</v>
      </c>
      <c r="G87" s="4" t="s">
        <v>5</v>
      </c>
      <c r="H87" s="2"/>
      <c r="I87" s="5">
        <v>20</v>
      </c>
      <c r="J87" s="17">
        <f t="shared" si="3"/>
        <v>9.8315499999999982</v>
      </c>
    </row>
    <row r="88" spans="2:10" ht="25.5" x14ac:dyDescent="0.2">
      <c r="B88" s="16" t="s">
        <v>55</v>
      </c>
      <c r="C88" s="3">
        <v>1.84</v>
      </c>
      <c r="D88" s="3">
        <v>1.5</v>
      </c>
      <c r="E88" s="3">
        <f t="shared" si="2"/>
        <v>2.7600000000000002</v>
      </c>
      <c r="F88" s="3">
        <v>2</v>
      </c>
      <c r="G88" s="4" t="s">
        <v>30</v>
      </c>
      <c r="H88" s="2"/>
      <c r="I88" s="5">
        <v>20</v>
      </c>
      <c r="J88" s="17">
        <f t="shared" si="3"/>
        <v>5.5200000000000005</v>
      </c>
    </row>
    <row r="89" spans="2:10" ht="25.5" x14ac:dyDescent="0.2">
      <c r="B89" s="16" t="s">
        <v>76</v>
      </c>
      <c r="C89" s="3">
        <v>9.52</v>
      </c>
      <c r="D89" s="3">
        <v>1.5</v>
      </c>
      <c r="E89" s="3">
        <f t="shared" si="2"/>
        <v>14.28</v>
      </c>
      <c r="F89" s="3">
        <v>2.4E-2</v>
      </c>
      <c r="G89" s="4" t="s">
        <v>22</v>
      </c>
      <c r="H89" s="2"/>
      <c r="I89" s="5">
        <v>20</v>
      </c>
      <c r="J89" s="17">
        <f t="shared" si="3"/>
        <v>0.34271999999999997</v>
      </c>
    </row>
    <row r="90" spans="2:10" x14ac:dyDescent="0.2">
      <c r="B90" s="16" t="s">
        <v>75</v>
      </c>
      <c r="C90" s="3">
        <v>5.47</v>
      </c>
      <c r="D90" s="3">
        <v>1.5009999999999999</v>
      </c>
      <c r="E90" s="3">
        <f t="shared" si="2"/>
        <v>8.210469999999999</v>
      </c>
      <c r="F90" s="3">
        <v>8.9999999999999993E-3</v>
      </c>
      <c r="G90" s="4" t="s">
        <v>27</v>
      </c>
      <c r="H90" s="2"/>
      <c r="I90" s="5">
        <v>20</v>
      </c>
      <c r="J90" s="17">
        <f t="shared" si="3"/>
        <v>7.3894229999999991E-2</v>
      </c>
    </row>
    <row r="91" spans="2:10" ht="38.25" x14ac:dyDescent="0.2">
      <c r="B91" s="16" t="s">
        <v>77</v>
      </c>
      <c r="C91" s="3">
        <v>3.58</v>
      </c>
      <c r="D91" s="3">
        <v>1.5</v>
      </c>
      <c r="E91" s="3">
        <f t="shared" si="2"/>
        <v>5.37</v>
      </c>
      <c r="F91" s="3">
        <v>0.45</v>
      </c>
      <c r="G91" s="4" t="s">
        <v>5</v>
      </c>
      <c r="H91" s="2"/>
      <c r="I91" s="5">
        <v>20</v>
      </c>
      <c r="J91" s="17">
        <f t="shared" si="3"/>
        <v>2.4165000000000001</v>
      </c>
    </row>
    <row r="92" spans="2:10" x14ac:dyDescent="0.2">
      <c r="B92" s="16" t="s">
        <v>14</v>
      </c>
      <c r="C92" s="3">
        <v>30</v>
      </c>
      <c r="D92" s="3">
        <v>1.5</v>
      </c>
      <c r="E92" s="3">
        <f t="shared" si="2"/>
        <v>45</v>
      </c>
      <c r="F92" s="3">
        <v>0.99299999999999999</v>
      </c>
      <c r="G92" s="4" t="s">
        <v>15</v>
      </c>
      <c r="H92" s="2"/>
      <c r="I92" s="5">
        <v>20</v>
      </c>
      <c r="J92" s="17">
        <f t="shared" si="3"/>
        <v>44.685000000000002</v>
      </c>
    </row>
    <row r="93" spans="2:10" s="6" customFormat="1" x14ac:dyDescent="0.2">
      <c r="B93" s="13" t="s">
        <v>56</v>
      </c>
      <c r="C93" s="8">
        <f>C94*F94+C95*F95+C96*F96+C97*F97+C98*F98+C99*F99+C100*F100+C101*F101+C102*F102</f>
        <v>159.12870999999998</v>
      </c>
      <c r="D93" s="8">
        <v>1.5</v>
      </c>
      <c r="E93" s="8">
        <f t="shared" si="2"/>
        <v>238.69306499999999</v>
      </c>
      <c r="F93" s="8">
        <v>1</v>
      </c>
      <c r="G93" s="7" t="s">
        <v>5</v>
      </c>
      <c r="H93" s="7"/>
      <c r="I93" s="9">
        <v>20</v>
      </c>
      <c r="J93" s="15">
        <f t="shared" si="3"/>
        <v>238.69306499999999</v>
      </c>
    </row>
    <row r="94" spans="2:10" x14ac:dyDescent="0.2">
      <c r="B94" s="16" t="s">
        <v>51</v>
      </c>
      <c r="C94" s="3">
        <v>0.69</v>
      </c>
      <c r="D94" s="3">
        <v>1.5069999999999999</v>
      </c>
      <c r="E94" s="3">
        <f t="shared" si="2"/>
        <v>1.0398299999999998</v>
      </c>
      <c r="F94" s="3">
        <v>1</v>
      </c>
      <c r="G94" s="4" t="s">
        <v>5</v>
      </c>
      <c r="H94" s="2"/>
      <c r="I94" s="5">
        <v>20</v>
      </c>
      <c r="J94" s="17">
        <f t="shared" si="3"/>
        <v>1.0398299999999998</v>
      </c>
    </row>
    <row r="95" spans="2:10" x14ac:dyDescent="0.2">
      <c r="B95" s="16" t="s">
        <v>52</v>
      </c>
      <c r="C95" s="3">
        <v>0.28000000000000003</v>
      </c>
      <c r="D95" s="3">
        <v>1.5</v>
      </c>
      <c r="E95" s="3">
        <f t="shared" si="2"/>
        <v>0.42000000000000004</v>
      </c>
      <c r="F95" s="3">
        <v>1</v>
      </c>
      <c r="G95" s="4" t="s">
        <v>5</v>
      </c>
      <c r="H95" s="2"/>
      <c r="I95" s="5">
        <v>20</v>
      </c>
      <c r="J95" s="17">
        <f t="shared" si="3"/>
        <v>0.42000000000000004</v>
      </c>
    </row>
    <row r="96" spans="2:10" x14ac:dyDescent="0.2">
      <c r="B96" s="16" t="s">
        <v>57</v>
      </c>
      <c r="C96" s="3">
        <v>116.25</v>
      </c>
      <c r="D96" s="3">
        <v>1.5</v>
      </c>
      <c r="E96" s="3">
        <f t="shared" si="2"/>
        <v>174.375</v>
      </c>
      <c r="F96" s="3">
        <v>1</v>
      </c>
      <c r="G96" s="4" t="s">
        <v>5</v>
      </c>
      <c r="H96" s="2"/>
      <c r="I96" s="5">
        <v>20</v>
      </c>
      <c r="J96" s="17">
        <f t="shared" si="3"/>
        <v>174.375</v>
      </c>
    </row>
    <row r="97" spans="2:10" x14ac:dyDescent="0.2">
      <c r="B97" s="16" t="s">
        <v>54</v>
      </c>
      <c r="C97" s="3">
        <v>6.55</v>
      </c>
      <c r="D97" s="3">
        <v>1.5009999999999999</v>
      </c>
      <c r="E97" s="3">
        <f t="shared" si="2"/>
        <v>9.8315499999999982</v>
      </c>
      <c r="F97" s="3">
        <v>1</v>
      </c>
      <c r="G97" s="4" t="s">
        <v>5</v>
      </c>
      <c r="H97" s="2"/>
      <c r="I97" s="5">
        <v>20</v>
      </c>
      <c r="J97" s="17">
        <f t="shared" si="3"/>
        <v>9.8315499999999982</v>
      </c>
    </row>
    <row r="98" spans="2:10" ht="25.5" x14ac:dyDescent="0.2">
      <c r="B98" s="16" t="s">
        <v>55</v>
      </c>
      <c r="C98" s="3">
        <v>1.84</v>
      </c>
      <c r="D98" s="3">
        <v>1.5</v>
      </c>
      <c r="E98" s="3">
        <f t="shared" si="2"/>
        <v>2.7600000000000002</v>
      </c>
      <c r="F98" s="3">
        <v>2</v>
      </c>
      <c r="G98" s="4" t="s">
        <v>30</v>
      </c>
      <c r="H98" s="2"/>
      <c r="I98" s="5">
        <v>20</v>
      </c>
      <c r="J98" s="17">
        <f t="shared" si="3"/>
        <v>5.5200000000000005</v>
      </c>
    </row>
    <row r="99" spans="2:10" ht="25.5" x14ac:dyDescent="0.2">
      <c r="B99" s="16" t="s">
        <v>76</v>
      </c>
      <c r="C99" s="3">
        <v>9.52</v>
      </c>
      <c r="D99" s="3">
        <v>1.5</v>
      </c>
      <c r="E99" s="3">
        <f t="shared" si="2"/>
        <v>14.28</v>
      </c>
      <c r="F99" s="3">
        <v>2.4E-2</v>
      </c>
      <c r="G99" s="4" t="s">
        <v>22</v>
      </c>
      <c r="H99" s="2"/>
      <c r="I99" s="5">
        <v>20</v>
      </c>
      <c r="J99" s="17">
        <f t="shared" si="3"/>
        <v>0.34271999999999997</v>
      </c>
    </row>
    <row r="100" spans="2:10" x14ac:dyDescent="0.2">
      <c r="B100" s="16" t="s">
        <v>78</v>
      </c>
      <c r="C100" s="3">
        <v>5.47</v>
      </c>
      <c r="D100" s="3">
        <v>1.5009999999999999</v>
      </c>
      <c r="E100" s="3">
        <f t="shared" si="2"/>
        <v>8.210469999999999</v>
      </c>
      <c r="F100" s="3">
        <v>8.9999999999999993E-3</v>
      </c>
      <c r="G100" s="4" t="s">
        <v>27</v>
      </c>
      <c r="H100" s="2"/>
      <c r="I100" s="5">
        <v>20</v>
      </c>
      <c r="J100" s="17">
        <f t="shared" si="3"/>
        <v>7.3894229999999991E-2</v>
      </c>
    </row>
    <row r="101" spans="2:10" ht="38.25" x14ac:dyDescent="0.2">
      <c r="B101" s="16" t="s">
        <v>77</v>
      </c>
      <c r="C101" s="3">
        <v>3.58</v>
      </c>
      <c r="D101" s="3">
        <v>1.5</v>
      </c>
      <c r="E101" s="3">
        <f t="shared" si="2"/>
        <v>5.37</v>
      </c>
      <c r="F101" s="3">
        <v>0.45</v>
      </c>
      <c r="G101" s="4" t="s">
        <v>5</v>
      </c>
      <c r="H101" s="2"/>
      <c r="I101" s="5">
        <v>20</v>
      </c>
      <c r="J101" s="17">
        <f t="shared" si="3"/>
        <v>2.4165000000000001</v>
      </c>
    </row>
    <row r="102" spans="2:10" x14ac:dyDescent="0.2">
      <c r="B102" s="16" t="s">
        <v>14</v>
      </c>
      <c r="C102" s="3">
        <v>30</v>
      </c>
      <c r="D102" s="3">
        <v>1.5</v>
      </c>
      <c r="E102" s="3">
        <f t="shared" si="2"/>
        <v>45</v>
      </c>
      <c r="F102" s="3">
        <v>0.99299999999999999</v>
      </c>
      <c r="G102" s="4" t="s">
        <v>15</v>
      </c>
      <c r="H102" s="2"/>
      <c r="I102" s="5">
        <v>20</v>
      </c>
      <c r="J102" s="17">
        <f t="shared" si="3"/>
        <v>44.685000000000002</v>
      </c>
    </row>
    <row r="103" spans="2:10" s="6" customFormat="1" x14ac:dyDescent="0.2">
      <c r="B103" s="13" t="s">
        <v>58</v>
      </c>
      <c r="C103" s="8">
        <f>C104*F104+C105*F105+C106*F106+C107*F107+C108*F108+C109*F109+C110*F110+C111*F111+C112*F112</f>
        <v>171.43980999999999</v>
      </c>
      <c r="D103" s="8">
        <v>1.5</v>
      </c>
      <c r="E103" s="8">
        <f t="shared" si="2"/>
        <v>257.15971500000001</v>
      </c>
      <c r="F103" s="8">
        <v>1</v>
      </c>
      <c r="G103" s="7" t="s">
        <v>5</v>
      </c>
      <c r="H103" s="7"/>
      <c r="I103" s="9">
        <v>20</v>
      </c>
      <c r="J103" s="15">
        <f t="shared" si="3"/>
        <v>257.15971500000001</v>
      </c>
    </row>
    <row r="104" spans="2:10" x14ac:dyDescent="0.2">
      <c r="B104" s="16" t="s">
        <v>51</v>
      </c>
      <c r="C104" s="3">
        <v>0.69</v>
      </c>
      <c r="D104" s="3">
        <v>1.5069999999999999</v>
      </c>
      <c r="E104" s="3">
        <f t="shared" si="2"/>
        <v>1.0398299999999998</v>
      </c>
      <c r="F104" s="3">
        <v>1</v>
      </c>
      <c r="G104" s="4" t="s">
        <v>5</v>
      </c>
      <c r="H104" s="2"/>
      <c r="I104" s="5">
        <v>20</v>
      </c>
      <c r="J104" s="17">
        <f t="shared" si="3"/>
        <v>1.0398299999999998</v>
      </c>
    </row>
    <row r="105" spans="2:10" x14ac:dyDescent="0.2">
      <c r="B105" s="16" t="s">
        <v>52</v>
      </c>
      <c r="C105" s="3">
        <v>0.28000000000000003</v>
      </c>
      <c r="D105" s="3">
        <v>1.5</v>
      </c>
      <c r="E105" s="3">
        <f t="shared" si="2"/>
        <v>0.42000000000000004</v>
      </c>
      <c r="F105" s="3">
        <v>1</v>
      </c>
      <c r="G105" s="4" t="s">
        <v>5</v>
      </c>
      <c r="H105" s="2"/>
      <c r="I105" s="5">
        <v>20</v>
      </c>
      <c r="J105" s="17">
        <f t="shared" si="3"/>
        <v>0.42000000000000004</v>
      </c>
    </row>
    <row r="106" spans="2:10" x14ac:dyDescent="0.2">
      <c r="B106" s="16" t="s">
        <v>59</v>
      </c>
      <c r="C106" s="3">
        <v>127.5</v>
      </c>
      <c r="D106" s="3">
        <v>1.5</v>
      </c>
      <c r="E106" s="3">
        <f t="shared" si="2"/>
        <v>191.25</v>
      </c>
      <c r="F106" s="3">
        <v>1</v>
      </c>
      <c r="G106" s="4" t="s">
        <v>5</v>
      </c>
      <c r="H106" s="2"/>
      <c r="I106" s="5">
        <v>20</v>
      </c>
      <c r="J106" s="17">
        <f t="shared" si="3"/>
        <v>191.25</v>
      </c>
    </row>
    <row r="107" spans="2:10" x14ac:dyDescent="0.2">
      <c r="B107" s="16" t="s">
        <v>54</v>
      </c>
      <c r="C107" s="3">
        <v>6.55</v>
      </c>
      <c r="D107" s="3">
        <v>1.5009999999999999</v>
      </c>
      <c r="E107" s="3">
        <f t="shared" si="2"/>
        <v>9.8315499999999982</v>
      </c>
      <c r="F107" s="3">
        <v>1</v>
      </c>
      <c r="G107" s="4" t="s">
        <v>5</v>
      </c>
      <c r="H107" s="2"/>
      <c r="I107" s="5">
        <v>20</v>
      </c>
      <c r="J107" s="17">
        <f t="shared" si="3"/>
        <v>9.8315499999999982</v>
      </c>
    </row>
    <row r="108" spans="2:10" ht="25.5" x14ac:dyDescent="0.2">
      <c r="B108" s="16" t="s">
        <v>55</v>
      </c>
      <c r="C108" s="3">
        <v>1.84</v>
      </c>
      <c r="D108" s="3">
        <v>1.5</v>
      </c>
      <c r="E108" s="3">
        <f t="shared" si="2"/>
        <v>2.7600000000000002</v>
      </c>
      <c r="F108" s="3">
        <v>2</v>
      </c>
      <c r="G108" s="4" t="s">
        <v>30</v>
      </c>
      <c r="H108" s="2"/>
      <c r="I108" s="5">
        <v>20</v>
      </c>
      <c r="J108" s="17">
        <f t="shared" si="3"/>
        <v>5.5200000000000005</v>
      </c>
    </row>
    <row r="109" spans="2:10" ht="25.5" x14ac:dyDescent="0.2">
      <c r="B109" s="16" t="s">
        <v>76</v>
      </c>
      <c r="C109" s="3">
        <v>9.52</v>
      </c>
      <c r="D109" s="3">
        <v>1.5</v>
      </c>
      <c r="E109" s="3">
        <f t="shared" si="2"/>
        <v>14.28</v>
      </c>
      <c r="F109" s="3">
        <v>2.4E-2</v>
      </c>
      <c r="G109" s="4" t="s">
        <v>22</v>
      </c>
      <c r="H109" s="2"/>
      <c r="I109" s="5">
        <v>20</v>
      </c>
      <c r="J109" s="17">
        <f t="shared" si="3"/>
        <v>0.34271999999999997</v>
      </c>
    </row>
    <row r="110" spans="2:10" x14ac:dyDescent="0.2">
      <c r="B110" s="16" t="s">
        <v>75</v>
      </c>
      <c r="C110" s="3">
        <v>5.47</v>
      </c>
      <c r="D110" s="3">
        <v>1.5009999999999999</v>
      </c>
      <c r="E110" s="3">
        <f t="shared" si="2"/>
        <v>8.210469999999999</v>
      </c>
      <c r="F110" s="3">
        <v>8.9999999999999993E-3</v>
      </c>
      <c r="G110" s="4" t="s">
        <v>27</v>
      </c>
      <c r="H110" s="2"/>
      <c r="I110" s="5">
        <v>20</v>
      </c>
      <c r="J110" s="17">
        <f t="shared" si="3"/>
        <v>7.3894229999999991E-2</v>
      </c>
    </row>
    <row r="111" spans="2:10" ht="38.25" x14ac:dyDescent="0.2">
      <c r="B111" s="16" t="s">
        <v>77</v>
      </c>
      <c r="C111" s="3">
        <v>3.58</v>
      </c>
      <c r="D111" s="3">
        <v>1.5</v>
      </c>
      <c r="E111" s="3">
        <f t="shared" si="2"/>
        <v>5.37</v>
      </c>
      <c r="F111" s="3">
        <v>0.495</v>
      </c>
      <c r="G111" s="4" t="s">
        <v>5</v>
      </c>
      <c r="H111" s="2"/>
      <c r="I111" s="5">
        <v>20</v>
      </c>
      <c r="J111" s="17">
        <f t="shared" si="3"/>
        <v>2.65815</v>
      </c>
    </row>
    <row r="112" spans="2:10" x14ac:dyDescent="0.2">
      <c r="B112" s="16" t="s">
        <v>14</v>
      </c>
      <c r="C112" s="3">
        <v>30</v>
      </c>
      <c r="D112" s="3">
        <v>1.5</v>
      </c>
      <c r="E112" s="3">
        <f t="shared" si="2"/>
        <v>45</v>
      </c>
      <c r="F112" s="3">
        <v>1.0229999999999999</v>
      </c>
      <c r="G112" s="4" t="s">
        <v>15</v>
      </c>
      <c r="H112" s="2"/>
      <c r="I112" s="5">
        <v>20</v>
      </c>
      <c r="J112" s="17">
        <f t="shared" si="3"/>
        <v>46.034999999999997</v>
      </c>
    </row>
    <row r="113" spans="2:10" s="6" customFormat="1" x14ac:dyDescent="0.2">
      <c r="B113" s="13" t="s">
        <v>60</v>
      </c>
      <c r="C113" s="8">
        <f>C114*F114+C115*F115+C116*F116+C117*F117+C118*F118+C119*F119+C120*F120+C121*F121+C122*F122</f>
        <v>230.37870999999998</v>
      </c>
      <c r="D113" s="8">
        <v>1.5</v>
      </c>
      <c r="E113" s="8">
        <f t="shared" si="2"/>
        <v>345.56806499999999</v>
      </c>
      <c r="F113" s="8">
        <v>1</v>
      </c>
      <c r="G113" s="7" t="s">
        <v>5</v>
      </c>
      <c r="H113" s="7"/>
      <c r="I113" s="9">
        <v>20</v>
      </c>
      <c r="J113" s="15">
        <f t="shared" si="3"/>
        <v>345.56806499999999</v>
      </c>
    </row>
    <row r="114" spans="2:10" x14ac:dyDescent="0.2">
      <c r="B114" s="16" t="s">
        <v>51</v>
      </c>
      <c r="C114" s="3">
        <v>0.69</v>
      </c>
      <c r="D114" s="3">
        <v>1.5069999999999999</v>
      </c>
      <c r="E114" s="3">
        <f t="shared" si="2"/>
        <v>1.0398299999999998</v>
      </c>
      <c r="F114" s="3">
        <v>1</v>
      </c>
      <c r="G114" s="4" t="s">
        <v>5</v>
      </c>
      <c r="H114" s="2"/>
      <c r="I114" s="5">
        <v>20</v>
      </c>
      <c r="J114" s="17">
        <f t="shared" si="3"/>
        <v>1.0398299999999998</v>
      </c>
    </row>
    <row r="115" spans="2:10" x14ac:dyDescent="0.2">
      <c r="B115" s="16" t="s">
        <v>52</v>
      </c>
      <c r="C115" s="3">
        <v>0.28000000000000003</v>
      </c>
      <c r="D115" s="3">
        <v>1.5</v>
      </c>
      <c r="E115" s="3">
        <f t="shared" si="2"/>
        <v>0.42000000000000004</v>
      </c>
      <c r="F115" s="3">
        <v>1</v>
      </c>
      <c r="G115" s="4" t="s">
        <v>5</v>
      </c>
      <c r="H115" s="2"/>
      <c r="I115" s="5">
        <v>20</v>
      </c>
      <c r="J115" s="17">
        <f t="shared" si="3"/>
        <v>0.42000000000000004</v>
      </c>
    </row>
    <row r="116" spans="2:10" x14ac:dyDescent="0.2">
      <c r="B116" s="16" t="s">
        <v>61</v>
      </c>
      <c r="C116" s="3">
        <v>187.5</v>
      </c>
      <c r="D116" s="3">
        <v>1.5</v>
      </c>
      <c r="E116" s="3">
        <f t="shared" si="2"/>
        <v>281.25</v>
      </c>
      <c r="F116" s="3">
        <v>1</v>
      </c>
      <c r="G116" s="4" t="s">
        <v>5</v>
      </c>
      <c r="H116" s="2"/>
      <c r="I116" s="5">
        <v>20</v>
      </c>
      <c r="J116" s="17">
        <f t="shared" si="3"/>
        <v>281.25</v>
      </c>
    </row>
    <row r="117" spans="2:10" x14ac:dyDescent="0.2">
      <c r="B117" s="16" t="s">
        <v>54</v>
      </c>
      <c r="C117" s="3">
        <v>6.55</v>
      </c>
      <c r="D117" s="3">
        <v>1.5009999999999999</v>
      </c>
      <c r="E117" s="3">
        <f t="shared" si="2"/>
        <v>9.8315499999999982</v>
      </c>
      <c r="F117" s="3">
        <v>1</v>
      </c>
      <c r="G117" s="4" t="s">
        <v>5</v>
      </c>
      <c r="H117" s="2"/>
      <c r="I117" s="5">
        <v>20</v>
      </c>
      <c r="J117" s="17">
        <f t="shared" si="3"/>
        <v>9.8315499999999982</v>
      </c>
    </row>
    <row r="118" spans="2:10" ht="25.5" x14ac:dyDescent="0.2">
      <c r="B118" s="16" t="s">
        <v>55</v>
      </c>
      <c r="C118" s="3">
        <v>1.84</v>
      </c>
      <c r="D118" s="3">
        <v>1.5</v>
      </c>
      <c r="E118" s="3">
        <f t="shared" si="2"/>
        <v>2.7600000000000002</v>
      </c>
      <c r="F118" s="3">
        <v>2</v>
      </c>
      <c r="G118" s="4" t="s">
        <v>30</v>
      </c>
      <c r="H118" s="2"/>
      <c r="I118" s="5">
        <v>20</v>
      </c>
      <c r="J118" s="17">
        <f t="shared" si="3"/>
        <v>5.5200000000000005</v>
      </c>
    </row>
    <row r="119" spans="2:10" ht="25.5" x14ac:dyDescent="0.2">
      <c r="B119" s="16" t="s">
        <v>76</v>
      </c>
      <c r="C119" s="3">
        <v>9.52</v>
      </c>
      <c r="D119" s="3">
        <v>1.5</v>
      </c>
      <c r="E119" s="3">
        <f t="shared" si="2"/>
        <v>14.28</v>
      </c>
      <c r="F119" s="3">
        <v>2.4E-2</v>
      </c>
      <c r="G119" s="4" t="s">
        <v>22</v>
      </c>
      <c r="H119" s="2"/>
      <c r="I119" s="5">
        <v>20</v>
      </c>
      <c r="J119" s="17">
        <f t="shared" si="3"/>
        <v>0.34271999999999997</v>
      </c>
    </row>
    <row r="120" spans="2:10" x14ac:dyDescent="0.2">
      <c r="B120" s="16" t="s">
        <v>75</v>
      </c>
      <c r="C120" s="3">
        <v>5.47</v>
      </c>
      <c r="D120" s="3">
        <v>1.5009999999999999</v>
      </c>
      <c r="E120" s="3">
        <f t="shared" si="2"/>
        <v>8.210469999999999</v>
      </c>
      <c r="F120" s="3">
        <v>8.9999999999999993E-3</v>
      </c>
      <c r="G120" s="4" t="s">
        <v>27</v>
      </c>
      <c r="H120" s="2"/>
      <c r="I120" s="5">
        <v>20</v>
      </c>
      <c r="J120" s="17">
        <f t="shared" si="3"/>
        <v>7.3894229999999991E-2</v>
      </c>
    </row>
    <row r="121" spans="2:10" ht="38.25" x14ac:dyDescent="0.2">
      <c r="B121" s="16" t="s">
        <v>77</v>
      </c>
      <c r="C121" s="3">
        <v>3.58</v>
      </c>
      <c r="D121" s="3">
        <v>1.5</v>
      </c>
      <c r="E121" s="3">
        <f t="shared" si="2"/>
        <v>5.37</v>
      </c>
      <c r="F121" s="3">
        <v>0.45</v>
      </c>
      <c r="G121" s="4" t="s">
        <v>5</v>
      </c>
      <c r="H121" s="2"/>
      <c r="I121" s="5">
        <v>20</v>
      </c>
      <c r="J121" s="17">
        <f t="shared" si="3"/>
        <v>2.4165000000000001</v>
      </c>
    </row>
    <row r="122" spans="2:10" x14ac:dyDescent="0.2">
      <c r="B122" s="16" t="s">
        <v>14</v>
      </c>
      <c r="C122" s="3">
        <v>30</v>
      </c>
      <c r="D122" s="3">
        <v>1.5</v>
      </c>
      <c r="E122" s="3">
        <f t="shared" si="2"/>
        <v>45</v>
      </c>
      <c r="F122" s="3">
        <v>0.99299999999999999</v>
      </c>
      <c r="G122" s="4" t="s">
        <v>15</v>
      </c>
      <c r="H122" s="2"/>
      <c r="I122" s="5">
        <v>20</v>
      </c>
      <c r="J122" s="17">
        <f t="shared" si="3"/>
        <v>44.685000000000002</v>
      </c>
    </row>
    <row r="123" spans="2:10" s="6" customFormat="1" x14ac:dyDescent="0.2">
      <c r="B123" s="13" t="s">
        <v>62</v>
      </c>
      <c r="C123" s="8">
        <f>C124*F124+C125*F125+C126*F126+C127*F127+C128*F128+C129*F129+C130*F130+C131*F131+C132*F132</f>
        <v>268.93980999999997</v>
      </c>
      <c r="D123" s="8">
        <v>1.5</v>
      </c>
      <c r="E123" s="8">
        <f t="shared" si="2"/>
        <v>403.40971499999995</v>
      </c>
      <c r="F123" s="8">
        <v>1</v>
      </c>
      <c r="G123" s="7" t="s">
        <v>5</v>
      </c>
      <c r="H123" s="7"/>
      <c r="I123" s="9">
        <v>20</v>
      </c>
      <c r="J123" s="15">
        <f t="shared" si="3"/>
        <v>403.40971499999995</v>
      </c>
    </row>
    <row r="124" spans="2:10" x14ac:dyDescent="0.2">
      <c r="B124" s="16" t="s">
        <v>51</v>
      </c>
      <c r="C124" s="3">
        <v>0.69</v>
      </c>
      <c r="D124" s="3">
        <v>1.5069999999999999</v>
      </c>
      <c r="E124" s="3">
        <f t="shared" si="2"/>
        <v>1.0398299999999998</v>
      </c>
      <c r="F124" s="3">
        <v>1</v>
      </c>
      <c r="G124" s="4" t="s">
        <v>5</v>
      </c>
      <c r="H124" s="2"/>
      <c r="I124" s="5">
        <v>20</v>
      </c>
      <c r="J124" s="17">
        <f t="shared" si="3"/>
        <v>1.0398299999999998</v>
      </c>
    </row>
    <row r="125" spans="2:10" x14ac:dyDescent="0.2">
      <c r="B125" s="16" t="s">
        <v>52</v>
      </c>
      <c r="C125" s="3">
        <v>0.28000000000000003</v>
      </c>
      <c r="D125" s="3">
        <v>1.5</v>
      </c>
      <c r="E125" s="3">
        <f t="shared" si="2"/>
        <v>0.42000000000000004</v>
      </c>
      <c r="F125" s="3">
        <v>1</v>
      </c>
      <c r="G125" s="4" t="s">
        <v>5</v>
      </c>
      <c r="H125" s="2"/>
      <c r="I125" s="5">
        <v>20</v>
      </c>
      <c r="J125" s="17">
        <f t="shared" si="3"/>
        <v>0.42000000000000004</v>
      </c>
    </row>
    <row r="126" spans="2:10" x14ac:dyDescent="0.2">
      <c r="B126" s="16" t="s">
        <v>63</v>
      </c>
      <c r="C126" s="3">
        <v>225</v>
      </c>
      <c r="D126" s="3">
        <v>1.5</v>
      </c>
      <c r="E126" s="3">
        <f t="shared" si="2"/>
        <v>337.5</v>
      </c>
      <c r="F126" s="3">
        <v>1</v>
      </c>
      <c r="G126" s="4" t="s">
        <v>5</v>
      </c>
      <c r="H126" s="2"/>
      <c r="I126" s="5">
        <v>20</v>
      </c>
      <c r="J126" s="17">
        <f t="shared" si="3"/>
        <v>337.5</v>
      </c>
    </row>
    <row r="127" spans="2:10" x14ac:dyDescent="0.2">
      <c r="B127" s="16" t="s">
        <v>54</v>
      </c>
      <c r="C127" s="3">
        <v>6.55</v>
      </c>
      <c r="D127" s="3">
        <v>1.5009999999999999</v>
      </c>
      <c r="E127" s="3">
        <f t="shared" si="2"/>
        <v>9.8315499999999982</v>
      </c>
      <c r="F127" s="3">
        <v>1</v>
      </c>
      <c r="G127" s="4" t="s">
        <v>5</v>
      </c>
      <c r="H127" s="2"/>
      <c r="I127" s="5">
        <v>20</v>
      </c>
      <c r="J127" s="17">
        <f t="shared" si="3"/>
        <v>9.8315499999999982</v>
      </c>
    </row>
    <row r="128" spans="2:10" ht="25.5" x14ac:dyDescent="0.2">
      <c r="B128" s="16" t="s">
        <v>55</v>
      </c>
      <c r="C128" s="3">
        <v>1.84</v>
      </c>
      <c r="D128" s="3">
        <v>1.5</v>
      </c>
      <c r="E128" s="3">
        <f t="shared" si="2"/>
        <v>2.7600000000000002</v>
      </c>
      <c r="F128" s="3">
        <v>2</v>
      </c>
      <c r="G128" s="4" t="s">
        <v>30</v>
      </c>
      <c r="H128" s="2"/>
      <c r="I128" s="5">
        <v>20</v>
      </c>
      <c r="J128" s="17">
        <f t="shared" si="3"/>
        <v>5.5200000000000005</v>
      </c>
    </row>
    <row r="129" spans="2:10" ht="25.5" x14ac:dyDescent="0.2">
      <c r="B129" s="16" t="s">
        <v>76</v>
      </c>
      <c r="C129" s="3">
        <v>9.52</v>
      </c>
      <c r="D129" s="3">
        <v>1.5</v>
      </c>
      <c r="E129" s="3">
        <f t="shared" si="2"/>
        <v>14.28</v>
      </c>
      <c r="F129" s="3">
        <v>2.4E-2</v>
      </c>
      <c r="G129" s="4" t="s">
        <v>22</v>
      </c>
      <c r="H129" s="2"/>
      <c r="I129" s="5">
        <v>20</v>
      </c>
      <c r="J129" s="17">
        <f t="shared" si="3"/>
        <v>0.34271999999999997</v>
      </c>
    </row>
    <row r="130" spans="2:10" x14ac:dyDescent="0.2">
      <c r="B130" s="16" t="s">
        <v>75</v>
      </c>
      <c r="C130" s="3">
        <v>5.47</v>
      </c>
      <c r="D130" s="3">
        <v>1.5009999999999999</v>
      </c>
      <c r="E130" s="3">
        <f t="shared" si="2"/>
        <v>8.210469999999999</v>
      </c>
      <c r="F130" s="3">
        <v>8.9999999999999993E-3</v>
      </c>
      <c r="G130" s="4" t="s">
        <v>27</v>
      </c>
      <c r="H130" s="2"/>
      <c r="I130" s="5">
        <v>20</v>
      </c>
      <c r="J130" s="17">
        <f t="shared" si="3"/>
        <v>7.3894229999999991E-2</v>
      </c>
    </row>
    <row r="131" spans="2:10" ht="38.25" x14ac:dyDescent="0.2">
      <c r="B131" s="16" t="s">
        <v>77</v>
      </c>
      <c r="C131" s="3">
        <v>3.58</v>
      </c>
      <c r="D131" s="3">
        <v>1.5</v>
      </c>
      <c r="E131" s="3">
        <f t="shared" si="2"/>
        <v>5.37</v>
      </c>
      <c r="F131" s="3">
        <v>0.495</v>
      </c>
      <c r="G131" s="4" t="s">
        <v>5</v>
      </c>
      <c r="H131" s="2"/>
      <c r="I131" s="5">
        <v>20</v>
      </c>
      <c r="J131" s="17">
        <f t="shared" si="3"/>
        <v>2.65815</v>
      </c>
    </row>
    <row r="132" spans="2:10" x14ac:dyDescent="0.2">
      <c r="B132" s="16" t="s">
        <v>14</v>
      </c>
      <c r="C132" s="3">
        <v>30</v>
      </c>
      <c r="D132" s="3">
        <v>1.5</v>
      </c>
      <c r="E132" s="3">
        <f t="shared" si="2"/>
        <v>45</v>
      </c>
      <c r="F132" s="3">
        <v>1.0229999999999999</v>
      </c>
      <c r="G132" s="4" t="s">
        <v>15</v>
      </c>
      <c r="H132" s="2"/>
      <c r="I132" s="5">
        <v>20</v>
      </c>
      <c r="J132" s="17">
        <f t="shared" si="3"/>
        <v>46.034999999999997</v>
      </c>
    </row>
    <row r="133" spans="2:10" s="6" customFormat="1" ht="25.5" x14ac:dyDescent="0.2">
      <c r="B133" s="13" t="s">
        <v>64</v>
      </c>
      <c r="C133" s="8">
        <f>C134*F134+C135*F135+C136*F136+C137*F137+C138*F138+C139*F139+C140*F140</f>
        <v>24.767710000000001</v>
      </c>
      <c r="D133" s="8">
        <v>1.5</v>
      </c>
      <c r="E133" s="8">
        <f t="shared" si="2"/>
        <v>37.151565000000005</v>
      </c>
      <c r="F133" s="8">
        <v>1</v>
      </c>
      <c r="G133" s="7" t="s">
        <v>5</v>
      </c>
      <c r="H133" s="7"/>
      <c r="I133" s="9">
        <v>20</v>
      </c>
      <c r="J133" s="15">
        <f t="shared" si="3"/>
        <v>37.151565000000005</v>
      </c>
    </row>
    <row r="134" spans="2:10" x14ac:dyDescent="0.2">
      <c r="B134" s="16" t="s">
        <v>51</v>
      </c>
      <c r="C134" s="3">
        <v>0.69</v>
      </c>
      <c r="D134" s="3">
        <v>1.5069999999999999</v>
      </c>
      <c r="E134" s="3">
        <f t="shared" si="2"/>
        <v>1.0398299999999998</v>
      </c>
      <c r="F134" s="3">
        <v>1</v>
      </c>
      <c r="G134" s="4" t="s">
        <v>5</v>
      </c>
      <c r="H134" s="2"/>
      <c r="I134" s="5">
        <v>20</v>
      </c>
      <c r="J134" s="17">
        <f t="shared" si="3"/>
        <v>1.0398299999999998</v>
      </c>
    </row>
    <row r="135" spans="2:10" x14ac:dyDescent="0.2">
      <c r="B135" s="16" t="s">
        <v>52</v>
      </c>
      <c r="C135" s="3">
        <v>0.28000000000000003</v>
      </c>
      <c r="D135" s="3">
        <v>1.5</v>
      </c>
      <c r="E135" s="3">
        <f t="shared" si="2"/>
        <v>0.42000000000000004</v>
      </c>
      <c r="F135" s="3">
        <v>1</v>
      </c>
      <c r="G135" s="4" t="s">
        <v>5</v>
      </c>
      <c r="H135" s="2"/>
      <c r="I135" s="5">
        <v>20</v>
      </c>
      <c r="J135" s="17">
        <f t="shared" si="3"/>
        <v>0.42000000000000004</v>
      </c>
    </row>
    <row r="136" spans="2:10" x14ac:dyDescent="0.2">
      <c r="B136" s="16" t="s">
        <v>54</v>
      </c>
      <c r="C136" s="3">
        <v>6.55</v>
      </c>
      <c r="D136" s="3">
        <v>1.5009999999999999</v>
      </c>
      <c r="E136" s="3">
        <f t="shared" ref="E136:E165" si="4">C136*D136</f>
        <v>9.8315499999999982</v>
      </c>
      <c r="F136" s="3">
        <v>1</v>
      </c>
      <c r="G136" s="4" t="s">
        <v>5</v>
      </c>
      <c r="H136" s="2"/>
      <c r="I136" s="5">
        <v>20</v>
      </c>
      <c r="J136" s="17">
        <f t="shared" ref="J136:J165" si="5">E136*F136</f>
        <v>9.8315499999999982</v>
      </c>
    </row>
    <row r="137" spans="2:10" ht="25.5" x14ac:dyDescent="0.2">
      <c r="B137" s="16" t="s">
        <v>55</v>
      </c>
      <c r="C137" s="3">
        <v>1.84</v>
      </c>
      <c r="D137" s="3">
        <v>1.5</v>
      </c>
      <c r="E137" s="3">
        <f t="shared" si="4"/>
        <v>2.7600000000000002</v>
      </c>
      <c r="F137" s="3">
        <v>2</v>
      </c>
      <c r="G137" s="4" t="s">
        <v>30</v>
      </c>
      <c r="H137" s="2"/>
      <c r="I137" s="5">
        <v>20</v>
      </c>
      <c r="J137" s="17">
        <f t="shared" si="5"/>
        <v>5.5200000000000005</v>
      </c>
    </row>
    <row r="138" spans="2:10" ht="25.5" x14ac:dyDescent="0.2">
      <c r="B138" s="16" t="s">
        <v>76</v>
      </c>
      <c r="C138" s="3">
        <v>9.52</v>
      </c>
      <c r="D138" s="3">
        <v>1.5</v>
      </c>
      <c r="E138" s="3">
        <f t="shared" si="4"/>
        <v>14.28</v>
      </c>
      <c r="F138" s="3">
        <v>2.4E-2</v>
      </c>
      <c r="G138" s="4" t="s">
        <v>22</v>
      </c>
      <c r="H138" s="2"/>
      <c r="I138" s="5">
        <v>20</v>
      </c>
      <c r="J138" s="17">
        <f t="shared" si="5"/>
        <v>0.34271999999999997</v>
      </c>
    </row>
    <row r="139" spans="2:10" x14ac:dyDescent="0.2">
      <c r="B139" s="16" t="s">
        <v>75</v>
      </c>
      <c r="C139" s="3">
        <v>5.47</v>
      </c>
      <c r="D139" s="3">
        <v>1.5009999999999999</v>
      </c>
      <c r="E139" s="3">
        <f t="shared" si="4"/>
        <v>8.210469999999999</v>
      </c>
      <c r="F139" s="3">
        <v>8.9999999999999993E-3</v>
      </c>
      <c r="G139" s="4" t="s">
        <v>27</v>
      </c>
      <c r="H139" s="2"/>
      <c r="I139" s="5">
        <v>20</v>
      </c>
      <c r="J139" s="17">
        <f t="shared" si="5"/>
        <v>7.3894229999999991E-2</v>
      </c>
    </row>
    <row r="140" spans="2:10" x14ac:dyDescent="0.2">
      <c r="B140" s="16" t="s">
        <v>14</v>
      </c>
      <c r="C140" s="3">
        <v>30</v>
      </c>
      <c r="D140" s="3">
        <v>1.5</v>
      </c>
      <c r="E140" s="3">
        <f t="shared" si="4"/>
        <v>45</v>
      </c>
      <c r="F140" s="3">
        <v>0.443</v>
      </c>
      <c r="G140" s="4" t="s">
        <v>15</v>
      </c>
      <c r="H140" s="2"/>
      <c r="I140" s="5">
        <v>20</v>
      </c>
      <c r="J140" s="17">
        <f t="shared" si="5"/>
        <v>19.934999999999999</v>
      </c>
    </row>
    <row r="141" spans="2:10" s="6" customFormat="1" x14ac:dyDescent="0.2">
      <c r="B141" s="13" t="s">
        <v>65</v>
      </c>
      <c r="C141" s="8">
        <f>C142*F142+C143*F143</f>
        <v>40.200000000000003</v>
      </c>
      <c r="D141" s="8">
        <v>1.5</v>
      </c>
      <c r="E141" s="8">
        <f t="shared" si="4"/>
        <v>60.300000000000004</v>
      </c>
      <c r="F141" s="8">
        <v>1</v>
      </c>
      <c r="G141" s="7" t="s">
        <v>5</v>
      </c>
      <c r="H141" s="7"/>
      <c r="I141" s="9">
        <v>20</v>
      </c>
      <c r="J141" s="15">
        <f t="shared" si="5"/>
        <v>60.300000000000004</v>
      </c>
    </row>
    <row r="142" spans="2:10" x14ac:dyDescent="0.2">
      <c r="B142" s="16" t="s">
        <v>65</v>
      </c>
      <c r="C142" s="3">
        <v>30</v>
      </c>
      <c r="D142" s="3">
        <v>1.5</v>
      </c>
      <c r="E142" s="3">
        <f t="shared" si="4"/>
        <v>45</v>
      </c>
      <c r="F142" s="3">
        <v>1</v>
      </c>
      <c r="G142" s="4" t="s">
        <v>5</v>
      </c>
      <c r="H142" s="2"/>
      <c r="I142" s="5">
        <v>20</v>
      </c>
      <c r="J142" s="17">
        <f t="shared" si="5"/>
        <v>45</v>
      </c>
    </row>
    <row r="143" spans="2:10" x14ac:dyDescent="0.2">
      <c r="B143" s="16" t="s">
        <v>14</v>
      </c>
      <c r="C143" s="3">
        <v>30</v>
      </c>
      <c r="D143" s="3">
        <v>1.5</v>
      </c>
      <c r="E143" s="3">
        <f t="shared" si="4"/>
        <v>45</v>
      </c>
      <c r="F143" s="3">
        <v>0.34</v>
      </c>
      <c r="G143" s="4" t="s">
        <v>15</v>
      </c>
      <c r="H143" s="2"/>
      <c r="I143" s="5">
        <v>20</v>
      </c>
      <c r="J143" s="17">
        <f t="shared" si="5"/>
        <v>15.3</v>
      </c>
    </row>
    <row r="144" spans="2:10" s="6" customFormat="1" x14ac:dyDescent="0.2">
      <c r="B144" s="13" t="s">
        <v>66</v>
      </c>
      <c r="C144" s="8">
        <f>C145*F145+C146*F146</f>
        <v>100.2</v>
      </c>
      <c r="D144" s="8">
        <v>1.5</v>
      </c>
      <c r="E144" s="8">
        <f t="shared" si="4"/>
        <v>150.30000000000001</v>
      </c>
      <c r="F144" s="8">
        <v>1</v>
      </c>
      <c r="G144" s="7" t="s">
        <v>5</v>
      </c>
      <c r="H144" s="7"/>
      <c r="I144" s="9">
        <v>20</v>
      </c>
      <c r="J144" s="15">
        <f t="shared" si="5"/>
        <v>150.30000000000001</v>
      </c>
    </row>
    <row r="145" spans="2:10" x14ac:dyDescent="0.2">
      <c r="B145" s="16" t="s">
        <v>66</v>
      </c>
      <c r="C145" s="3">
        <v>90</v>
      </c>
      <c r="D145" s="3">
        <v>1.5</v>
      </c>
      <c r="E145" s="3">
        <f t="shared" si="4"/>
        <v>135</v>
      </c>
      <c r="F145" s="3">
        <v>1</v>
      </c>
      <c r="G145" s="4" t="s">
        <v>5</v>
      </c>
      <c r="H145" s="2"/>
      <c r="I145" s="5">
        <v>20</v>
      </c>
      <c r="J145" s="17">
        <f t="shared" si="5"/>
        <v>135</v>
      </c>
    </row>
    <row r="146" spans="2:10" x14ac:dyDescent="0.2">
      <c r="B146" s="16" t="s">
        <v>14</v>
      </c>
      <c r="C146" s="3">
        <v>30</v>
      </c>
      <c r="D146" s="3">
        <v>1.5</v>
      </c>
      <c r="E146" s="3">
        <f t="shared" si="4"/>
        <v>45</v>
      </c>
      <c r="F146" s="3">
        <v>0.34</v>
      </c>
      <c r="G146" s="4" t="s">
        <v>15</v>
      </c>
      <c r="H146" s="2"/>
      <c r="I146" s="5">
        <v>20</v>
      </c>
      <c r="J146" s="17">
        <f t="shared" si="5"/>
        <v>15.3</v>
      </c>
    </row>
    <row r="147" spans="2:10" s="6" customFormat="1" x14ac:dyDescent="0.2">
      <c r="B147" s="13" t="s">
        <v>67</v>
      </c>
      <c r="C147" s="8">
        <f>C148*F148+C149*F149</f>
        <v>58.95</v>
      </c>
      <c r="D147" s="8">
        <v>1.5</v>
      </c>
      <c r="E147" s="8">
        <f t="shared" si="4"/>
        <v>88.425000000000011</v>
      </c>
      <c r="F147" s="8">
        <v>1</v>
      </c>
      <c r="G147" s="7" t="s">
        <v>5</v>
      </c>
      <c r="H147" s="7"/>
      <c r="I147" s="9">
        <v>20</v>
      </c>
      <c r="J147" s="15">
        <f t="shared" si="5"/>
        <v>88.425000000000011</v>
      </c>
    </row>
    <row r="148" spans="2:10" x14ac:dyDescent="0.2">
      <c r="B148" s="16" t="s">
        <v>67</v>
      </c>
      <c r="C148" s="3">
        <v>48.75</v>
      </c>
      <c r="D148" s="3">
        <v>1.5</v>
      </c>
      <c r="E148" s="3">
        <f t="shared" si="4"/>
        <v>73.125</v>
      </c>
      <c r="F148" s="3">
        <v>1</v>
      </c>
      <c r="G148" s="4" t="s">
        <v>5</v>
      </c>
      <c r="H148" s="2"/>
      <c r="I148" s="5">
        <v>20</v>
      </c>
      <c r="J148" s="17">
        <f t="shared" si="5"/>
        <v>73.125</v>
      </c>
    </row>
    <row r="149" spans="2:10" x14ac:dyDescent="0.2">
      <c r="B149" s="16" t="s">
        <v>14</v>
      </c>
      <c r="C149" s="3">
        <v>30</v>
      </c>
      <c r="D149" s="3">
        <v>1.5</v>
      </c>
      <c r="E149" s="3">
        <f t="shared" si="4"/>
        <v>45</v>
      </c>
      <c r="F149" s="3">
        <v>0.34</v>
      </c>
      <c r="G149" s="4" t="s">
        <v>15</v>
      </c>
      <c r="H149" s="2"/>
      <c r="I149" s="5">
        <v>20</v>
      </c>
      <c r="J149" s="17">
        <f t="shared" si="5"/>
        <v>15.3</v>
      </c>
    </row>
    <row r="150" spans="2:10" s="6" customFormat="1" x14ac:dyDescent="0.2">
      <c r="B150" s="13" t="s">
        <v>68</v>
      </c>
      <c r="C150" s="7"/>
      <c r="D150" s="7"/>
      <c r="E150" s="7"/>
      <c r="F150" s="7"/>
      <c r="G150" s="7"/>
      <c r="H150" s="7"/>
      <c r="I150" s="7"/>
      <c r="J150" s="14"/>
    </row>
    <row r="151" spans="2:10" s="6" customFormat="1" ht="51" x14ac:dyDescent="0.2">
      <c r="B151" s="13" t="s">
        <v>69</v>
      </c>
      <c r="C151" s="8">
        <f>C152*F152+C153*F153+C154*F154+C155*F155</f>
        <v>47.573599999999999</v>
      </c>
      <c r="D151" s="8">
        <v>1.5</v>
      </c>
      <c r="E151" s="8">
        <f t="shared" si="4"/>
        <v>71.360399999999998</v>
      </c>
      <c r="F151" s="8">
        <v>1</v>
      </c>
      <c r="G151" s="7" t="s">
        <v>5</v>
      </c>
      <c r="H151" s="7"/>
      <c r="I151" s="9">
        <v>20</v>
      </c>
      <c r="J151" s="15">
        <f t="shared" si="5"/>
        <v>71.360399999999998</v>
      </c>
    </row>
    <row r="152" spans="2:10" x14ac:dyDescent="0.2">
      <c r="B152" s="16" t="s">
        <v>74</v>
      </c>
      <c r="C152" s="3">
        <v>1.82</v>
      </c>
      <c r="D152" s="3">
        <v>1.5</v>
      </c>
      <c r="E152" s="3">
        <f t="shared" si="4"/>
        <v>2.73</v>
      </c>
      <c r="F152" s="3">
        <v>2</v>
      </c>
      <c r="G152" s="4" t="s">
        <v>5</v>
      </c>
      <c r="H152" s="2"/>
      <c r="I152" s="5">
        <v>20</v>
      </c>
      <c r="J152" s="17">
        <f t="shared" si="5"/>
        <v>5.46</v>
      </c>
    </row>
    <row r="153" spans="2:10" x14ac:dyDescent="0.2">
      <c r="B153" s="16" t="s">
        <v>73</v>
      </c>
      <c r="C153" s="3">
        <v>6.92</v>
      </c>
      <c r="D153" s="3">
        <v>1.5</v>
      </c>
      <c r="E153" s="3">
        <f t="shared" si="4"/>
        <v>10.379999999999999</v>
      </c>
      <c r="F153" s="3">
        <v>0.04</v>
      </c>
      <c r="G153" s="4" t="s">
        <v>5</v>
      </c>
      <c r="H153" s="2"/>
      <c r="I153" s="5">
        <v>20</v>
      </c>
      <c r="J153" s="17">
        <f t="shared" si="5"/>
        <v>0.41519999999999996</v>
      </c>
    </row>
    <row r="154" spans="2:10" x14ac:dyDescent="0.2">
      <c r="B154" s="16" t="s">
        <v>72</v>
      </c>
      <c r="C154" s="3">
        <v>11.42</v>
      </c>
      <c r="D154" s="3">
        <v>1.5</v>
      </c>
      <c r="E154" s="3">
        <f t="shared" si="4"/>
        <v>17.13</v>
      </c>
      <c r="F154" s="3">
        <v>0.04</v>
      </c>
      <c r="G154" s="4" t="s">
        <v>5</v>
      </c>
      <c r="H154" s="2"/>
      <c r="I154" s="5">
        <v>20</v>
      </c>
      <c r="J154" s="17">
        <f t="shared" si="5"/>
        <v>0.68519999999999992</v>
      </c>
    </row>
    <row r="155" spans="2:10" x14ac:dyDescent="0.2">
      <c r="B155" s="16" t="s">
        <v>14</v>
      </c>
      <c r="C155" s="3">
        <v>30</v>
      </c>
      <c r="D155" s="3">
        <v>1.5</v>
      </c>
      <c r="E155" s="3">
        <f t="shared" si="4"/>
        <v>45</v>
      </c>
      <c r="F155" s="3">
        <v>1.44</v>
      </c>
      <c r="G155" s="4" t="s">
        <v>15</v>
      </c>
      <c r="H155" s="2"/>
      <c r="I155" s="5">
        <v>20</v>
      </c>
      <c r="J155" s="17">
        <f t="shared" si="5"/>
        <v>64.8</v>
      </c>
    </row>
    <row r="156" spans="2:10" s="6" customFormat="1" ht="63.75" x14ac:dyDescent="0.2">
      <c r="B156" s="13" t="s">
        <v>70</v>
      </c>
      <c r="C156" s="8">
        <f>C157*F157+C158*F158+C159*F159+C160*F160</f>
        <v>44.573600000000006</v>
      </c>
      <c r="D156" s="8">
        <v>1.5</v>
      </c>
      <c r="E156" s="8">
        <f t="shared" si="4"/>
        <v>66.860400000000013</v>
      </c>
      <c r="F156" s="8">
        <v>1</v>
      </c>
      <c r="G156" s="7" t="s">
        <v>5</v>
      </c>
      <c r="H156" s="7"/>
      <c r="I156" s="9">
        <v>20</v>
      </c>
      <c r="J156" s="15">
        <f t="shared" si="5"/>
        <v>66.860400000000013</v>
      </c>
    </row>
    <row r="157" spans="2:10" x14ac:dyDescent="0.2">
      <c r="B157" s="16" t="s">
        <v>74</v>
      </c>
      <c r="C157" s="3">
        <v>1.82</v>
      </c>
      <c r="D157" s="3">
        <v>1.5</v>
      </c>
      <c r="E157" s="3">
        <f t="shared" si="4"/>
        <v>2.73</v>
      </c>
      <c r="F157" s="3">
        <v>2</v>
      </c>
      <c r="G157" s="4" t="s">
        <v>5</v>
      </c>
      <c r="H157" s="2"/>
      <c r="I157" s="5">
        <v>20</v>
      </c>
      <c r="J157" s="17">
        <f t="shared" si="5"/>
        <v>5.46</v>
      </c>
    </row>
    <row r="158" spans="2:10" x14ac:dyDescent="0.2">
      <c r="B158" s="16" t="s">
        <v>73</v>
      </c>
      <c r="C158" s="3">
        <v>6.92</v>
      </c>
      <c r="D158" s="3">
        <v>1.5</v>
      </c>
      <c r="E158" s="3">
        <f t="shared" si="4"/>
        <v>10.379999999999999</v>
      </c>
      <c r="F158" s="3">
        <v>0.04</v>
      </c>
      <c r="G158" s="4" t="s">
        <v>5</v>
      </c>
      <c r="H158" s="2"/>
      <c r="I158" s="5">
        <v>20</v>
      </c>
      <c r="J158" s="17">
        <f t="shared" si="5"/>
        <v>0.41519999999999996</v>
      </c>
    </row>
    <row r="159" spans="2:10" x14ac:dyDescent="0.2">
      <c r="B159" s="16" t="s">
        <v>72</v>
      </c>
      <c r="C159" s="3">
        <v>11.42</v>
      </c>
      <c r="D159" s="3">
        <v>1.5</v>
      </c>
      <c r="E159" s="3">
        <f t="shared" si="4"/>
        <v>17.13</v>
      </c>
      <c r="F159" s="3">
        <v>0.04</v>
      </c>
      <c r="G159" s="4" t="s">
        <v>5</v>
      </c>
      <c r="H159" s="2"/>
      <c r="I159" s="5">
        <v>20</v>
      </c>
      <c r="J159" s="17">
        <f t="shared" si="5"/>
        <v>0.68519999999999992</v>
      </c>
    </row>
    <row r="160" spans="2:10" x14ac:dyDescent="0.2">
      <c r="B160" s="16" t="s">
        <v>14</v>
      </c>
      <c r="C160" s="3">
        <v>30</v>
      </c>
      <c r="D160" s="3">
        <v>1.5</v>
      </c>
      <c r="E160" s="3">
        <f t="shared" si="4"/>
        <v>45</v>
      </c>
      <c r="F160" s="3">
        <v>1.34</v>
      </c>
      <c r="G160" s="4" t="s">
        <v>15</v>
      </c>
      <c r="H160" s="2"/>
      <c r="I160" s="5">
        <v>20</v>
      </c>
      <c r="J160" s="17">
        <f t="shared" si="5"/>
        <v>60.300000000000004</v>
      </c>
    </row>
    <row r="161" spans="2:10" s="6" customFormat="1" ht="25.5" x14ac:dyDescent="0.2">
      <c r="B161" s="13" t="s">
        <v>71</v>
      </c>
      <c r="C161" s="8">
        <f>C162*F162+C163*F163+C164*F164+C165*F165</f>
        <v>17.573599999999999</v>
      </c>
      <c r="D161" s="8">
        <v>1.5</v>
      </c>
      <c r="E161" s="8">
        <f t="shared" si="4"/>
        <v>26.360399999999998</v>
      </c>
      <c r="F161" s="8">
        <v>1</v>
      </c>
      <c r="G161" s="7" t="s">
        <v>5</v>
      </c>
      <c r="H161" s="7"/>
      <c r="I161" s="9">
        <v>20</v>
      </c>
      <c r="J161" s="15">
        <f t="shared" si="5"/>
        <v>26.360399999999998</v>
      </c>
    </row>
    <row r="162" spans="2:10" x14ac:dyDescent="0.2">
      <c r="B162" s="16" t="s">
        <v>74</v>
      </c>
      <c r="C162" s="3">
        <v>1.82</v>
      </c>
      <c r="D162" s="3">
        <v>1.5</v>
      </c>
      <c r="E162" s="3">
        <f t="shared" si="4"/>
        <v>2.73</v>
      </c>
      <c r="F162" s="3">
        <v>2</v>
      </c>
      <c r="G162" s="4" t="s">
        <v>5</v>
      </c>
      <c r="H162" s="2"/>
      <c r="I162" s="5">
        <v>20</v>
      </c>
      <c r="J162" s="17">
        <f t="shared" si="5"/>
        <v>5.46</v>
      </c>
    </row>
    <row r="163" spans="2:10" x14ac:dyDescent="0.2">
      <c r="B163" s="16" t="s">
        <v>73</v>
      </c>
      <c r="C163" s="3">
        <v>6.92</v>
      </c>
      <c r="D163" s="3">
        <v>1.5</v>
      </c>
      <c r="E163" s="3">
        <f t="shared" si="4"/>
        <v>10.379999999999999</v>
      </c>
      <c r="F163" s="3">
        <v>0.04</v>
      </c>
      <c r="G163" s="4" t="s">
        <v>5</v>
      </c>
      <c r="H163" s="2"/>
      <c r="I163" s="5">
        <v>20</v>
      </c>
      <c r="J163" s="17">
        <f t="shared" si="5"/>
        <v>0.41519999999999996</v>
      </c>
    </row>
    <row r="164" spans="2:10" x14ac:dyDescent="0.2">
      <c r="B164" s="16" t="s">
        <v>72</v>
      </c>
      <c r="C164" s="3">
        <v>11.42</v>
      </c>
      <c r="D164" s="3">
        <v>1.5</v>
      </c>
      <c r="E164" s="3">
        <f t="shared" si="4"/>
        <v>17.13</v>
      </c>
      <c r="F164" s="3">
        <v>0.04</v>
      </c>
      <c r="G164" s="4" t="s">
        <v>5</v>
      </c>
      <c r="H164" s="2"/>
      <c r="I164" s="5">
        <v>20</v>
      </c>
      <c r="J164" s="17">
        <f t="shared" si="5"/>
        <v>0.68519999999999992</v>
      </c>
    </row>
    <row r="165" spans="2:10" ht="13.5" thickBot="1" x14ac:dyDescent="0.25">
      <c r="B165" s="18" t="s">
        <v>14</v>
      </c>
      <c r="C165" s="19">
        <v>30</v>
      </c>
      <c r="D165" s="19">
        <v>1.5</v>
      </c>
      <c r="E165" s="19">
        <f t="shared" si="4"/>
        <v>45</v>
      </c>
      <c r="F165" s="19">
        <v>0.44</v>
      </c>
      <c r="G165" s="20" t="s">
        <v>15</v>
      </c>
      <c r="H165" s="21"/>
      <c r="I165" s="22">
        <v>20</v>
      </c>
      <c r="J165" s="23">
        <f t="shared" si="5"/>
        <v>19.8</v>
      </c>
    </row>
    <row r="168" spans="2:10" ht="13.5" thickBot="1" x14ac:dyDescent="0.25"/>
    <row r="169" spans="2:10" ht="66" customHeight="1" thickBot="1" x14ac:dyDescent="0.25">
      <c r="B169" s="24" t="s">
        <v>98</v>
      </c>
      <c r="C169" s="25"/>
      <c r="D169" s="25"/>
      <c r="E169" s="26"/>
    </row>
  </sheetData>
  <mergeCells count="2">
    <mergeCell ref="B169:E169"/>
    <mergeCell ref="B2:J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8B61C9599681C42834DD2665AC44053" ma:contentTypeVersion="10" ma:contentTypeDescription="Crée un document." ma:contentTypeScope="" ma:versionID="add2a690efb70d50cb4aee41d02d25f6">
  <xsd:schema xmlns:xsd="http://www.w3.org/2001/XMLSchema" xmlns:xs="http://www.w3.org/2001/XMLSchema" xmlns:p="http://schemas.microsoft.com/office/2006/metadata/properties" xmlns:ns2="cf5dce47-4b77-4565-874e-8bbef32d6fdc" xmlns:ns3="75673bd5-b9fc-417b-aabd-351181781d49" targetNamespace="http://schemas.microsoft.com/office/2006/metadata/properties" ma:root="true" ma:fieldsID="c8cef981e579cdfd3d24ed859fe9b77e" ns2:_="" ns3:_="">
    <xsd:import namespace="cf5dce47-4b77-4565-874e-8bbef32d6fdc"/>
    <xsd:import namespace="75673bd5-b9fc-417b-aabd-351181781d49"/>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5dce47-4b77-4565-874e-8bbef32d6f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alises d’images" ma:readOnly="false" ma:fieldId="{5cf76f15-5ced-4ddc-b409-7134ff3c332f}" ma:taxonomyMulti="true" ma:sspId="b11cfa38-f9ca-4b8c-8a99-a20c108dd6ca"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673bd5-b9fc-417b-aabd-351181781d49"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cb02478-d48a-4ee2-893c-ed4e2bee60ae}" ma:internalName="TaxCatchAll" ma:showField="CatchAllData" ma:web="75673bd5-b9fc-417b-aabd-351181781d49">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f5dce47-4b77-4565-874e-8bbef32d6fdc">
      <Terms xmlns="http://schemas.microsoft.com/office/infopath/2007/PartnerControls"/>
    </lcf76f155ced4ddcb4097134ff3c332f>
    <TaxCatchAll xmlns="75673bd5-b9fc-417b-aabd-351181781d49" xsi:nil="true"/>
  </documentManagement>
</p:properties>
</file>

<file path=customXml/itemProps1.xml><?xml version="1.0" encoding="utf-8"?>
<ds:datastoreItem xmlns:ds="http://schemas.openxmlformats.org/officeDocument/2006/customXml" ds:itemID="{396A7625-3A56-4BA3-B7F8-E5FEFDC8D3C0}"/>
</file>

<file path=customXml/itemProps2.xml><?xml version="1.0" encoding="utf-8"?>
<ds:datastoreItem xmlns:ds="http://schemas.openxmlformats.org/officeDocument/2006/customXml" ds:itemID="{B781F569-074A-4B63-8EC7-AF291994F55E}"/>
</file>

<file path=customXml/itemProps3.xml><?xml version="1.0" encoding="utf-8"?>
<ds:datastoreItem xmlns:ds="http://schemas.openxmlformats.org/officeDocument/2006/customXml" ds:itemID="{48E4833C-89E4-42E5-88D9-A4A388BA0B4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Devis 60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Dorian Sourd</cp:lastModifiedBy>
  <dcterms:modified xsi:type="dcterms:W3CDTF">2023-01-09T13:15:39Z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0x010100D8B61C9599681C42834DD2665AC44053</vt:lpwstr>
  </property>
</Properties>
</file>