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0DD5C7C5-2643-4A47-A580-ECD5135940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7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0" i="1" l="1"/>
  <c r="E130" i="1" s="1"/>
  <c r="J130" i="1" s="1"/>
  <c r="C127" i="1"/>
  <c r="C123" i="1"/>
  <c r="E123" i="1" s="1"/>
  <c r="J123" i="1" s="1"/>
  <c r="C117" i="1"/>
  <c r="E117" i="1" s="1"/>
  <c r="J117" i="1" s="1"/>
  <c r="C113" i="1"/>
  <c r="E113" i="1" s="1"/>
  <c r="J113" i="1" s="1"/>
  <c r="C110" i="1"/>
  <c r="C107" i="1"/>
  <c r="E107" i="1" s="1"/>
  <c r="J107" i="1" s="1"/>
  <c r="C104" i="1"/>
  <c r="C100" i="1"/>
  <c r="E100" i="1" s="1"/>
  <c r="J100" i="1" s="1"/>
  <c r="C97" i="1"/>
  <c r="E97" i="1" s="1"/>
  <c r="J97" i="1" s="1"/>
  <c r="C94" i="1"/>
  <c r="E94" i="1" s="1"/>
  <c r="J94" i="1" s="1"/>
  <c r="C90" i="1"/>
  <c r="E90" i="1" s="1"/>
  <c r="J90" i="1" s="1"/>
  <c r="C85" i="1"/>
  <c r="E85" i="1" s="1"/>
  <c r="J85" i="1" s="1"/>
  <c r="C80" i="1"/>
  <c r="C65" i="1"/>
  <c r="E65" i="1" s="1"/>
  <c r="J65" i="1" s="1"/>
  <c r="C56" i="1"/>
  <c r="E56" i="1" s="1"/>
  <c r="J56" i="1" s="1"/>
  <c r="C48" i="1"/>
  <c r="E48" i="1" s="1"/>
  <c r="J48" i="1" s="1"/>
  <c r="C41" i="1"/>
  <c r="E41" i="1" s="1"/>
  <c r="J41" i="1" s="1"/>
  <c r="C36" i="1"/>
  <c r="E36" i="1" s="1"/>
  <c r="J36" i="1" s="1"/>
  <c r="C33" i="1"/>
  <c r="E33" i="1" s="1"/>
  <c r="J33" i="1" s="1"/>
  <c r="C30" i="1"/>
  <c r="E30" i="1" s="1"/>
  <c r="J30" i="1" s="1"/>
  <c r="C27" i="1"/>
  <c r="E27" i="1" s="1"/>
  <c r="J27" i="1" s="1"/>
  <c r="C21" i="1"/>
  <c r="E21" i="1" s="1"/>
  <c r="J21" i="1" s="1"/>
  <c r="C18" i="1"/>
  <c r="C15" i="1"/>
  <c r="C12" i="1"/>
  <c r="E12" i="1" s="1"/>
  <c r="J12" i="1" s="1"/>
  <c r="C7" i="1"/>
  <c r="E7" i="1" s="1"/>
  <c r="J7" i="1" s="1"/>
  <c r="E8" i="1"/>
  <c r="E9" i="1"/>
  <c r="J9" i="1" s="1"/>
  <c r="E13" i="1"/>
  <c r="E14" i="1"/>
  <c r="E15" i="1"/>
  <c r="J15" i="1" s="1"/>
  <c r="E16" i="1"/>
  <c r="E17" i="1"/>
  <c r="J17" i="1" s="1"/>
  <c r="E18" i="1"/>
  <c r="J18" i="1" s="1"/>
  <c r="E19" i="1"/>
  <c r="J19" i="1" s="1"/>
  <c r="E22" i="1"/>
  <c r="E23" i="1"/>
  <c r="E24" i="1"/>
  <c r="J24" i="1" s="1"/>
  <c r="E25" i="1"/>
  <c r="E26" i="1"/>
  <c r="J26" i="1" s="1"/>
  <c r="E28" i="1"/>
  <c r="E29" i="1"/>
  <c r="J29" i="1" s="1"/>
  <c r="E31" i="1"/>
  <c r="J31" i="1" s="1"/>
  <c r="E32" i="1"/>
  <c r="J32" i="1" s="1"/>
  <c r="E34" i="1"/>
  <c r="E35" i="1"/>
  <c r="E37" i="1"/>
  <c r="E38" i="1"/>
  <c r="E39" i="1"/>
  <c r="E42" i="1"/>
  <c r="J42" i="1" s="1"/>
  <c r="E43" i="1"/>
  <c r="J43" i="1" s="1"/>
  <c r="E44" i="1"/>
  <c r="E45" i="1"/>
  <c r="J45" i="1" s="1"/>
  <c r="E46" i="1"/>
  <c r="E47" i="1"/>
  <c r="E49" i="1"/>
  <c r="E50" i="1"/>
  <c r="E51" i="1"/>
  <c r="E52" i="1"/>
  <c r="E53" i="1"/>
  <c r="E54" i="1"/>
  <c r="J54" i="1" s="1"/>
  <c r="E55" i="1"/>
  <c r="J55" i="1" s="1"/>
  <c r="E57" i="1"/>
  <c r="J57" i="1" s="1"/>
  <c r="E58" i="1"/>
  <c r="E59" i="1"/>
  <c r="E60" i="1"/>
  <c r="J60" i="1" s="1"/>
  <c r="E61" i="1"/>
  <c r="E62" i="1"/>
  <c r="E63" i="1"/>
  <c r="E64" i="1"/>
  <c r="E66" i="1"/>
  <c r="J66" i="1" s="1"/>
  <c r="E67" i="1"/>
  <c r="J67" i="1" s="1"/>
  <c r="E68" i="1"/>
  <c r="E69" i="1"/>
  <c r="J69" i="1" s="1"/>
  <c r="E70" i="1"/>
  <c r="E71" i="1"/>
  <c r="E72" i="1"/>
  <c r="J72" i="1" s="1"/>
  <c r="E73" i="1"/>
  <c r="E74" i="1"/>
  <c r="E75" i="1"/>
  <c r="E76" i="1"/>
  <c r="E77" i="1"/>
  <c r="J77" i="1" s="1"/>
  <c r="E80" i="1"/>
  <c r="E81" i="1"/>
  <c r="J81" i="1" s="1"/>
  <c r="E82" i="1"/>
  <c r="E83" i="1"/>
  <c r="E84" i="1"/>
  <c r="J84" i="1" s="1"/>
  <c r="E86" i="1"/>
  <c r="E87" i="1"/>
  <c r="E88" i="1"/>
  <c r="E89" i="1"/>
  <c r="J89" i="1" s="1"/>
  <c r="E91" i="1"/>
  <c r="J91" i="1" s="1"/>
  <c r="E92" i="1"/>
  <c r="E95" i="1"/>
  <c r="E96" i="1"/>
  <c r="J96" i="1" s="1"/>
  <c r="E98" i="1"/>
  <c r="E99" i="1"/>
  <c r="E101" i="1"/>
  <c r="E102" i="1"/>
  <c r="J102" i="1" s="1"/>
  <c r="E104" i="1"/>
  <c r="J104" i="1" s="1"/>
  <c r="E105" i="1"/>
  <c r="J105" i="1" s="1"/>
  <c r="E106" i="1"/>
  <c r="E108" i="1"/>
  <c r="J108" i="1" s="1"/>
  <c r="E109" i="1"/>
  <c r="E110" i="1"/>
  <c r="E111" i="1"/>
  <c r="E112" i="1"/>
  <c r="J112" i="1" s="1"/>
  <c r="E114" i="1"/>
  <c r="J114" i="1" s="1"/>
  <c r="E115" i="1"/>
  <c r="J115" i="1" s="1"/>
  <c r="E116" i="1"/>
  <c r="E118" i="1"/>
  <c r="E119" i="1"/>
  <c r="E120" i="1"/>
  <c r="J120" i="1" s="1"/>
  <c r="E121" i="1"/>
  <c r="E122" i="1"/>
  <c r="E124" i="1"/>
  <c r="E125" i="1"/>
  <c r="E126" i="1"/>
  <c r="J126" i="1" s="1"/>
  <c r="E127" i="1"/>
  <c r="J127" i="1" s="1"/>
  <c r="E128" i="1"/>
  <c r="E129" i="1"/>
  <c r="J129" i="1" s="1"/>
  <c r="E131" i="1"/>
  <c r="E132" i="1"/>
  <c r="J132" i="1" s="1"/>
  <c r="E134" i="1"/>
  <c r="E135" i="1"/>
  <c r="C133" i="1" s="1"/>
  <c r="E133" i="1" s="1"/>
  <c r="J133" i="1" s="1"/>
  <c r="J8" i="1"/>
  <c r="J13" i="1"/>
  <c r="J14" i="1"/>
  <c r="J16" i="1"/>
  <c r="J22" i="1"/>
  <c r="J23" i="1"/>
  <c r="J25" i="1"/>
  <c r="J28" i="1"/>
  <c r="J34" i="1"/>
  <c r="J35" i="1"/>
  <c r="J37" i="1"/>
  <c r="J38" i="1"/>
  <c r="J39" i="1"/>
  <c r="J44" i="1"/>
  <c r="J46" i="1"/>
  <c r="J47" i="1"/>
  <c r="J49" i="1"/>
  <c r="J50" i="1"/>
  <c r="J51" i="1"/>
  <c r="J52" i="1"/>
  <c r="J53" i="1"/>
  <c r="J58" i="1"/>
  <c r="J59" i="1"/>
  <c r="J61" i="1"/>
  <c r="J62" i="1"/>
  <c r="J63" i="1"/>
  <c r="J64" i="1"/>
  <c r="J68" i="1"/>
  <c r="J70" i="1"/>
  <c r="J71" i="1"/>
  <c r="J73" i="1"/>
  <c r="J74" i="1"/>
  <c r="J75" i="1"/>
  <c r="J76" i="1"/>
  <c r="J80" i="1"/>
  <c r="J82" i="1"/>
  <c r="J83" i="1"/>
  <c r="J86" i="1"/>
  <c r="J87" i="1"/>
  <c r="J88" i="1"/>
  <c r="J92" i="1"/>
  <c r="J95" i="1"/>
  <c r="J98" i="1"/>
  <c r="J99" i="1"/>
  <c r="J101" i="1"/>
  <c r="J106" i="1"/>
  <c r="J109" i="1"/>
  <c r="J110" i="1"/>
  <c r="J111" i="1"/>
  <c r="J116" i="1"/>
  <c r="J118" i="1"/>
  <c r="J119" i="1"/>
  <c r="J121" i="1"/>
  <c r="J122" i="1"/>
  <c r="J124" i="1"/>
  <c r="J125" i="1"/>
  <c r="J128" i="1"/>
  <c r="J131" i="1"/>
  <c r="J134" i="1"/>
  <c r="J135" i="1"/>
</calcChain>
</file>

<file path=xl/sharedStrings.xml><?xml version="1.0" encoding="utf-8"?>
<sst xmlns="http://schemas.openxmlformats.org/spreadsheetml/2006/main" count="262" uniqueCount="106">
  <si>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</si>
  <si>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</si>
  <si>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</si>
  <si>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</si>
  <si>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</si>
  <si>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</si>
  <si>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</si>
  <si>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</si>
  <si>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</si>
  <si>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IMPLANTATION</t>
  </si>
  <si>
    <t>Installation d'une chaise isolée</t>
  </si>
  <si>
    <t>Chaise d'implantation droite en tubes support de planches</t>
  </si>
  <si>
    <t>Main d'oeuvre</t>
  </si>
  <si>
    <t>H</t>
  </si>
  <si>
    <t>STRUCTURE DE LA PISCINE</t>
  </si>
  <si>
    <t>Dalle Piscine</t>
  </si>
  <si>
    <t>Treillis de structure 4.026 kg/m² (ST 25 C)</t>
  </si>
  <si>
    <t>M²</t>
  </si>
  <si>
    <t>Béton pour dalle épaisseur variable (BPS) XC1 C25/30 dosé à 350 kg de ciment prêt à l'emploi</t>
  </si>
  <si>
    <t>M³</t>
  </si>
  <si>
    <t>Béton de gravillon (BPS) XC1 C20/25 dosé à 350 kg de ciment prêt à l'emploi</t>
  </si>
  <si>
    <t>Talochage manuel</t>
  </si>
  <si>
    <t>Béton</t>
  </si>
  <si>
    <t>Coffrage plan de mur périphérique et refend (par face)</t>
  </si>
  <si>
    <t>Bois de coffrage sapin tout venant</t>
  </si>
  <si>
    <t>Contre-plaqué pour coffrage ép. 18mm 2 faces bakélisées</t>
  </si>
  <si>
    <t>Pointe tige lisse tête plate 2,8 x 60 acier clair</t>
  </si>
  <si>
    <t>KG</t>
  </si>
  <si>
    <t>L</t>
  </si>
  <si>
    <t>Treillis de structure longueur 6000 largeur 2400 maille 300x150 fil 7 et 7 (ST 25®)</t>
  </si>
  <si>
    <t>Armatures industrialisées suivant étude BA</t>
  </si>
  <si>
    <t>Acier préfabriqué en usine suivant étude BA</t>
  </si>
  <si>
    <t>Voile extérieur et refend ép.20 cm béton prêt à l'emploi</t>
  </si>
  <si>
    <t>Réservation d'ouverture dans mur béton banché de 0.10 à 1.50 m²</t>
  </si>
  <si>
    <t>Agglos creux</t>
  </si>
  <si>
    <t>Bloc 20 x 20 x 50 cm en béton (agglos) creux 2 alvéoles hourdé au mortier bâtard</t>
  </si>
  <si>
    <t>Ciment CPJ - CEM II 32,5</t>
  </si>
  <si>
    <t>Chaux NHL 3.5.2</t>
  </si>
  <si>
    <t>Eau avec assainissement</t>
  </si>
  <si>
    <t>Bloc 20 x 20 x 50 cm 2 alvéoles en béton de granulats courants</t>
  </si>
  <si>
    <t>Sable 0/4 concassé</t>
  </si>
  <si>
    <t>T</t>
  </si>
  <si>
    <t>Poteau d'angle ou raidisseur dans éléments spéciaux de blocs béton (agglos) compris armatures</t>
  </si>
  <si>
    <t>ML</t>
  </si>
  <si>
    <t>Gravillon 4/6.3 concassé lavé</t>
  </si>
  <si>
    <t>Gravillon 6.3/10 concassé lavé</t>
  </si>
  <si>
    <t>Poteau en acier PN EV L. 3 m section L. 10 x l. 10 cm 4 filants de ø 10 mm</t>
  </si>
  <si>
    <t>Chaînage en béton armé avec coffrage en agglomérés en U 20 x 20 compris armatures</t>
  </si>
  <si>
    <t>Chaînage largeur 8 cm hauteur 8 cm</t>
  </si>
  <si>
    <t>Bloc de béton courant linteau de 20 x 20</t>
  </si>
  <si>
    <t>Bassin 10.00 x 4.20 m en structure en résine polyester (coque en résine polyester)</t>
  </si>
  <si>
    <t>Carburant GNR</t>
  </si>
  <si>
    <t>Tractopelle standard 800/1000 L pour 1 jour</t>
  </si>
  <si>
    <t>J</t>
  </si>
  <si>
    <t>Gros entretien pour niveleuse 140 CV</t>
  </si>
  <si>
    <t>Amortissement pour niveleuse 140 CV</t>
  </si>
  <si>
    <t>Grave 0/31.5 recyclée densité 1.5t/m3</t>
  </si>
  <si>
    <t>Chaise d'implantation d'angle en tubes support de planches</t>
  </si>
  <si>
    <t>Location de camion benne 13T/15T volume 5/5,5 m³ avec consommable</t>
  </si>
  <si>
    <t>Entretien courant + consommable hors carburant pour niveleuse 140 CV</t>
  </si>
  <si>
    <t>REVÊTEMENTS</t>
  </si>
  <si>
    <t>Enduits</t>
  </si>
  <si>
    <t>Enduit de mortier de ciment dosé à 400 Kg épaisseur 6 mm</t>
  </si>
  <si>
    <t>Primaire d'accrochage époxy bi-composant, sur primaire pour revêtement aliphatique sur supports béton, ciment, coque polyester</t>
  </si>
  <si>
    <t>Carrelages</t>
  </si>
  <si>
    <t>ACCESSOIRES</t>
  </si>
  <si>
    <t>Skimmer grande meurtrière 312 mm avec rallonge pour piscine béton</t>
  </si>
  <si>
    <t>Bonde de fond blanche avec grille pour piscine béton</t>
  </si>
  <si>
    <t>Buse de refoulement piscine panneaux - liner avec écrou et bague de serrage</t>
  </si>
  <si>
    <t>Pompe monobloc avec préfiltre 15 m³/h 1 cv mono ou tri, moteur protection IP55</t>
  </si>
  <si>
    <t>Rondelle à cuvette 8 x 30</t>
  </si>
  <si>
    <t>Filtre à sable 16 m³,Ø 610 mm, charge sable 150 kg</t>
  </si>
  <si>
    <t>Filtre à sable CEC SR610 16m3/Ø 610- sable 150 kg</t>
  </si>
  <si>
    <t>Sable de filtration (sac de 25 kg)</t>
  </si>
  <si>
    <t>Coffret de programmation de filtration 3/4 à 1.5 cv TYPE 2 mono avec disjoncteur thermique 4-6.3 A</t>
  </si>
  <si>
    <t>Coffret filtration avec 2 projecteurs de 3/4 à 1.5 cv mono avec disjoncteur thermique 4-6.3 A</t>
  </si>
  <si>
    <t>Détecteur de chute Sirène complémentaire déportée</t>
  </si>
  <si>
    <t>Barrière PVC module de jonction 1500 x 1230</t>
  </si>
  <si>
    <t>Barrière PVC module de jonction 1500 x 1230 mm</t>
  </si>
  <si>
    <t xml:space="preserve">Sirène complémentaire déportée pour </t>
  </si>
  <si>
    <t xml:space="preserve">Cheville à frappe taraudée à verrouillage de formes en acier électrozingué D.10 mm </t>
  </si>
  <si>
    <t>Vis à métaux (6x60) acier, tête combi, bichromatée</t>
  </si>
  <si>
    <t>Pompe 15 m3/h tri 1 cv</t>
  </si>
  <si>
    <t>Colle flex HDE GRIS 25 kg</t>
  </si>
  <si>
    <t>Margelle plate courbe inversée 2500</t>
  </si>
  <si>
    <t>Margelle plate courbe 750-1000-1200-1350-1500-1600-1800-2000-2300-2500-2750-3500-5000</t>
  </si>
  <si>
    <t>Bouche de refoulement en blanc pour piscine parois liner</t>
  </si>
  <si>
    <t>Bonde de fond blanche avec grille de forte épaisseur sortie 2'' taraudée pour piscine béton liner</t>
  </si>
  <si>
    <t>Skimmer avec grande meurtrière 422 x 209 mm couvercle carré pour piscine béton liner</t>
  </si>
  <si>
    <t>Colle et joint époxy facile (époxy blanc) Cond 5 kg</t>
  </si>
  <si>
    <t>Collage et jointage de pâte de verre avec époxy blanc</t>
  </si>
  <si>
    <t>Colle et joint époxy facile (époxy gris ciment) Cond 5 kg</t>
  </si>
  <si>
    <t>Pose de carrelage en piscine &lt; 30 x 30 avec époxy gris ciment</t>
  </si>
  <si>
    <t>Pose de carrelage en piscine 45 x 45 avec époxy gris ciment</t>
  </si>
  <si>
    <t>Primaire epoxy bi-composant 4 kg en phase aqueuse (0.250 kg/m²)</t>
  </si>
  <si>
    <t>Bouteille de gaz butane/propane 13 kG (charge et consigne)</t>
  </si>
  <si>
    <t>Membrane soudable pour la protection extérieure des parois enterrées.</t>
  </si>
  <si>
    <t>Enduit d'Imprégnation à Froid (E.I.F.), à base de bitume en phase solvant.</t>
  </si>
  <si>
    <t>Membrane bitumineuse de type soudée en plein + membrane soudable (EIF)</t>
  </si>
  <si>
    <t>Plâtre manuel traditionnel gros (25 Kg)</t>
  </si>
  <si>
    <t>Coque résine polyester bassin 10.60 x 4.00 m x 1.50 m hauteur</t>
  </si>
  <si>
    <t>Agent de démoulage différé minéral consommation 1 litre pour 10 à 40 m²</t>
  </si>
  <si>
    <t>Treillis de structure 3.020 kg/m² (ST 25)</t>
  </si>
  <si>
    <t>Treillis de structure longueur 6000 largeur 2400 maille 150x150 fil 7 et 7 (ST 25 C)</t>
  </si>
  <si>
    <t>batappli.fr copyright 2023, marque déposée numéro 4855781
Avertissement : les ouvrages proposés dans cette liste sont donnés à titre d’exemple.
SYSTEMLOG ne peut être tenue responsable de leurs utilisations.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</si>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</sst>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9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i/>
      <sz val="10"/>
      <color indexed="23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164" fontId="2" fillId="0" borderId="4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4" fontId="2" fillId="0" borderId="2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39"/>
  <sheetViews>
    <sheetView tabSelected="1" workbookViewId="0">
      <selection activeCell="P21" sqref="P21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0" x14ac:dyDescent="0.2">
      <c r="B2" s="31" t="s">
        <v>105</v>
      </c>
      <c r="C2" s="31"/>
      <c r="D2" s="31"/>
      <c r="E2" s="31"/>
      <c r="F2" s="31"/>
      <c r="G2" s="31"/>
      <c r="H2" s="31"/>
      <c r="I2" s="31"/>
      <c r="J2" s="31"/>
    </row>
    <row r="3" spans="2:10" x14ac:dyDescent="0.2">
      <c r="B3" s="1"/>
    </row>
    <row r="4" spans="2:10" ht="13.5" thickBot="1" x14ac:dyDescent="0.25"/>
    <row r="5" spans="2:10" s="6" customFormat="1" ht="13.5" thickBot="1" x14ac:dyDescent="0.25">
      <c r="B5" s="19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7</v>
      </c>
      <c r="J5" s="21" t="s">
        <v>8</v>
      </c>
    </row>
    <row r="6" spans="2:10" s="6" customFormat="1" x14ac:dyDescent="0.2">
      <c r="B6" s="22" t="s">
        <v>9</v>
      </c>
      <c r="C6" s="23"/>
      <c r="D6" s="23"/>
      <c r="E6" s="23"/>
      <c r="F6" s="23"/>
      <c r="G6" s="23"/>
      <c r="H6" s="23"/>
      <c r="I6" s="23"/>
      <c r="J6" s="24"/>
    </row>
    <row r="7" spans="2:10" s="6" customFormat="1" x14ac:dyDescent="0.2">
      <c r="B7" s="10" t="s">
        <v>10</v>
      </c>
      <c r="C7" s="8">
        <f>C8*F8+C9*F9</f>
        <v>37.626000000000005</v>
      </c>
      <c r="D7" s="8">
        <v>1.5</v>
      </c>
      <c r="E7" s="8">
        <f>C7*D7</f>
        <v>56.439000000000007</v>
      </c>
      <c r="F7" s="8">
        <v>1</v>
      </c>
      <c r="G7" s="7" t="s">
        <v>5</v>
      </c>
      <c r="H7" s="7"/>
      <c r="I7" s="9">
        <v>20</v>
      </c>
      <c r="J7" s="12">
        <f>E7*F7</f>
        <v>56.439000000000007</v>
      </c>
    </row>
    <row r="8" spans="2:10" x14ac:dyDescent="0.2">
      <c r="B8" s="13" t="s">
        <v>11</v>
      </c>
      <c r="C8" s="3">
        <v>38.130000000000003</v>
      </c>
      <c r="D8" s="3">
        <v>1.5</v>
      </c>
      <c r="E8" s="3">
        <f t="shared" ref="E8:E71" si="0">C8*D8</f>
        <v>57.195000000000007</v>
      </c>
      <c r="F8" s="3">
        <v>0.2</v>
      </c>
      <c r="G8" s="4" t="s">
        <v>5</v>
      </c>
      <c r="H8" s="2"/>
      <c r="I8" s="5">
        <v>20</v>
      </c>
      <c r="J8" s="25">
        <f t="shared" ref="J8:J71" si="1">E8*F8</f>
        <v>11.439000000000002</v>
      </c>
    </row>
    <row r="9" spans="2:10" x14ac:dyDescent="0.2">
      <c r="B9" s="13" t="s">
        <v>12</v>
      </c>
      <c r="C9" s="3">
        <v>30</v>
      </c>
      <c r="D9" s="3">
        <v>1.5</v>
      </c>
      <c r="E9" s="3">
        <f t="shared" si="0"/>
        <v>45</v>
      </c>
      <c r="F9" s="3">
        <v>1</v>
      </c>
      <c r="G9" s="4" t="s">
        <v>13</v>
      </c>
      <c r="H9" s="2"/>
      <c r="I9" s="5">
        <v>20</v>
      </c>
      <c r="J9" s="25">
        <f t="shared" si="1"/>
        <v>45</v>
      </c>
    </row>
    <row r="10" spans="2:10" s="6" customFormat="1" x14ac:dyDescent="0.2">
      <c r="B10" s="10" t="s">
        <v>14</v>
      </c>
      <c r="C10" s="7"/>
      <c r="D10" s="7"/>
      <c r="E10" s="7"/>
      <c r="F10" s="7"/>
      <c r="G10" s="7"/>
      <c r="H10" s="7"/>
      <c r="I10" s="7"/>
      <c r="J10" s="11"/>
    </row>
    <row r="11" spans="2:10" s="6" customFormat="1" x14ac:dyDescent="0.2">
      <c r="B11" s="10" t="s">
        <v>15</v>
      </c>
      <c r="C11" s="7"/>
      <c r="D11" s="7"/>
      <c r="E11" s="7"/>
      <c r="F11" s="7"/>
      <c r="G11" s="7"/>
      <c r="H11" s="7"/>
      <c r="I11" s="7"/>
      <c r="J11" s="11"/>
    </row>
    <row r="12" spans="2:10" s="6" customFormat="1" x14ac:dyDescent="0.2">
      <c r="B12" s="10" t="s">
        <v>16</v>
      </c>
      <c r="C12" s="8">
        <f>C13*F13+C14*F14</f>
        <v>9.0960000000000001</v>
      </c>
      <c r="D12" s="8">
        <v>1.4990000000000001</v>
      </c>
      <c r="E12" s="8">
        <f t="shared" si="0"/>
        <v>13.634904000000001</v>
      </c>
      <c r="F12" s="8">
        <v>1</v>
      </c>
      <c r="G12" s="7" t="s">
        <v>17</v>
      </c>
      <c r="H12" s="7"/>
      <c r="I12" s="9">
        <v>20</v>
      </c>
      <c r="J12" s="12">
        <f t="shared" si="1"/>
        <v>13.634904000000001</v>
      </c>
    </row>
    <row r="13" spans="2:10" ht="25.5" x14ac:dyDescent="0.2">
      <c r="B13" s="27" t="s">
        <v>103</v>
      </c>
      <c r="C13" s="3">
        <v>7.08</v>
      </c>
      <c r="D13" s="3">
        <v>1.5</v>
      </c>
      <c r="E13" s="3">
        <f t="shared" si="0"/>
        <v>10.620000000000001</v>
      </c>
      <c r="F13" s="3">
        <v>1.2</v>
      </c>
      <c r="G13" s="4" t="s">
        <v>17</v>
      </c>
      <c r="H13" s="2"/>
      <c r="I13" s="5">
        <v>20</v>
      </c>
      <c r="J13" s="25">
        <f t="shared" si="1"/>
        <v>12.744000000000002</v>
      </c>
    </row>
    <row r="14" spans="2:10" x14ac:dyDescent="0.2">
      <c r="B14" s="13" t="s">
        <v>12</v>
      </c>
      <c r="C14" s="3">
        <v>30</v>
      </c>
      <c r="D14" s="3">
        <v>1.5</v>
      </c>
      <c r="E14" s="3">
        <f t="shared" si="0"/>
        <v>45</v>
      </c>
      <c r="F14" s="3">
        <v>0.02</v>
      </c>
      <c r="G14" s="4" t="s">
        <v>13</v>
      </c>
      <c r="H14" s="2"/>
      <c r="I14" s="5">
        <v>20</v>
      </c>
      <c r="J14" s="25">
        <f t="shared" si="1"/>
        <v>0.9</v>
      </c>
    </row>
    <row r="15" spans="2:10" s="6" customFormat="1" ht="25.5" x14ac:dyDescent="0.2">
      <c r="B15" s="10" t="s">
        <v>18</v>
      </c>
      <c r="C15" s="8">
        <f>C16*F16+C17*F17</f>
        <v>140.89500000000001</v>
      </c>
      <c r="D15" s="8">
        <v>1.5</v>
      </c>
      <c r="E15" s="8">
        <f t="shared" si="0"/>
        <v>211.34250000000003</v>
      </c>
      <c r="F15" s="8">
        <v>1</v>
      </c>
      <c r="G15" s="7" t="s">
        <v>19</v>
      </c>
      <c r="H15" s="7"/>
      <c r="I15" s="9">
        <v>20</v>
      </c>
      <c r="J15" s="12">
        <f t="shared" si="1"/>
        <v>211.34250000000003</v>
      </c>
    </row>
    <row r="16" spans="2:10" ht="25.5" x14ac:dyDescent="0.2">
      <c r="B16" s="13" t="s">
        <v>20</v>
      </c>
      <c r="C16" s="3">
        <v>99.9</v>
      </c>
      <c r="D16" s="3">
        <v>1.5</v>
      </c>
      <c r="E16" s="3">
        <f t="shared" si="0"/>
        <v>149.85000000000002</v>
      </c>
      <c r="F16" s="3">
        <v>1.05</v>
      </c>
      <c r="G16" s="4" t="s">
        <v>19</v>
      </c>
      <c r="H16" s="2"/>
      <c r="I16" s="5">
        <v>20</v>
      </c>
      <c r="J16" s="25">
        <f t="shared" si="1"/>
        <v>157.34250000000003</v>
      </c>
    </row>
    <row r="17" spans="2:10" x14ac:dyDescent="0.2">
      <c r="B17" s="13" t="s">
        <v>12</v>
      </c>
      <c r="C17" s="3">
        <v>30</v>
      </c>
      <c r="D17" s="3">
        <v>1.5</v>
      </c>
      <c r="E17" s="3">
        <f t="shared" si="0"/>
        <v>45</v>
      </c>
      <c r="F17" s="3">
        <v>1.2</v>
      </c>
      <c r="G17" s="4" t="s">
        <v>13</v>
      </c>
      <c r="H17" s="2"/>
      <c r="I17" s="5">
        <v>20</v>
      </c>
      <c r="J17" s="25">
        <f t="shared" si="1"/>
        <v>54</v>
      </c>
    </row>
    <row r="18" spans="2:10" s="6" customFormat="1" x14ac:dyDescent="0.2">
      <c r="B18" s="10" t="s">
        <v>21</v>
      </c>
      <c r="C18" s="8">
        <f>C19*F19</f>
        <v>6</v>
      </c>
      <c r="D18" s="8">
        <v>1.5</v>
      </c>
      <c r="E18" s="8">
        <f t="shared" si="0"/>
        <v>9</v>
      </c>
      <c r="F18" s="8">
        <v>1</v>
      </c>
      <c r="G18" s="7" t="s">
        <v>17</v>
      </c>
      <c r="H18" s="7"/>
      <c r="I18" s="9">
        <v>20</v>
      </c>
      <c r="J18" s="12">
        <f t="shared" si="1"/>
        <v>9</v>
      </c>
    </row>
    <row r="19" spans="2:10" x14ac:dyDescent="0.2">
      <c r="B19" s="13" t="s">
        <v>12</v>
      </c>
      <c r="C19" s="3">
        <v>30</v>
      </c>
      <c r="D19" s="3">
        <v>1.5</v>
      </c>
      <c r="E19" s="3">
        <f t="shared" si="0"/>
        <v>45</v>
      </c>
      <c r="F19" s="3">
        <v>0.2</v>
      </c>
      <c r="G19" s="4" t="s">
        <v>13</v>
      </c>
      <c r="H19" s="2"/>
      <c r="I19" s="5">
        <v>20</v>
      </c>
      <c r="J19" s="25">
        <f t="shared" si="1"/>
        <v>9</v>
      </c>
    </row>
    <row r="20" spans="2:10" s="6" customFormat="1" x14ac:dyDescent="0.2">
      <c r="B20" s="10" t="s">
        <v>22</v>
      </c>
      <c r="C20" s="7"/>
      <c r="D20" s="7"/>
      <c r="E20" s="7"/>
      <c r="F20" s="7"/>
      <c r="G20" s="7"/>
      <c r="H20" s="7"/>
      <c r="I20" s="7"/>
      <c r="J20" s="11"/>
    </row>
    <row r="21" spans="2:10" s="6" customFormat="1" x14ac:dyDescent="0.2">
      <c r="B21" s="10" t="s">
        <v>23</v>
      </c>
      <c r="C21" s="8">
        <f>C22*F22+C23*F23+C24*F24+C25*F25+C26*F26</f>
        <v>31.948509999999999</v>
      </c>
      <c r="D21" s="8">
        <v>1.5</v>
      </c>
      <c r="E21" s="8">
        <f t="shared" si="0"/>
        <v>47.922764999999998</v>
      </c>
      <c r="F21" s="8">
        <v>1</v>
      </c>
      <c r="G21" s="7" t="s">
        <v>17</v>
      </c>
      <c r="H21" s="7"/>
      <c r="I21" s="9">
        <v>20</v>
      </c>
      <c r="J21" s="12">
        <f t="shared" si="1"/>
        <v>47.922764999999998</v>
      </c>
    </row>
    <row r="22" spans="2:10" x14ac:dyDescent="0.2">
      <c r="B22" s="13" t="s">
        <v>24</v>
      </c>
      <c r="C22" s="3">
        <v>359.33</v>
      </c>
      <c r="D22" s="3">
        <v>1.5</v>
      </c>
      <c r="E22" s="3">
        <f t="shared" si="0"/>
        <v>538.995</v>
      </c>
      <c r="F22" s="3">
        <v>0.02</v>
      </c>
      <c r="G22" s="4" t="s">
        <v>19</v>
      </c>
      <c r="H22" s="2"/>
      <c r="I22" s="5">
        <v>20</v>
      </c>
      <c r="J22" s="25">
        <f t="shared" si="1"/>
        <v>10.7799</v>
      </c>
    </row>
    <row r="23" spans="2:10" x14ac:dyDescent="0.2">
      <c r="B23" s="13" t="s">
        <v>25</v>
      </c>
      <c r="C23" s="3">
        <v>35.869999999999997</v>
      </c>
      <c r="D23" s="3">
        <v>1.5</v>
      </c>
      <c r="E23" s="3">
        <f t="shared" si="0"/>
        <v>53.804999999999993</v>
      </c>
      <c r="F23" s="3">
        <v>0.13300000000000001</v>
      </c>
      <c r="G23" s="4" t="s">
        <v>17</v>
      </c>
      <c r="H23" s="2"/>
      <c r="I23" s="5">
        <v>20</v>
      </c>
      <c r="J23" s="25">
        <f t="shared" si="1"/>
        <v>7.156064999999999</v>
      </c>
    </row>
    <row r="24" spans="2:10" x14ac:dyDescent="0.2">
      <c r="B24" s="13" t="s">
        <v>26</v>
      </c>
      <c r="C24" s="3">
        <v>9.89</v>
      </c>
      <c r="D24" s="3">
        <v>1.5009999999999999</v>
      </c>
      <c r="E24" s="3">
        <f t="shared" si="0"/>
        <v>14.844889999999999</v>
      </c>
      <c r="F24" s="3">
        <v>0.08</v>
      </c>
      <c r="G24" s="4" t="s">
        <v>27</v>
      </c>
      <c r="H24" s="2"/>
      <c r="I24" s="5">
        <v>20</v>
      </c>
      <c r="J24" s="25">
        <f t="shared" si="1"/>
        <v>1.1875912</v>
      </c>
    </row>
    <row r="25" spans="2:10" ht="25.5" x14ac:dyDescent="0.2">
      <c r="B25" s="27" t="s">
        <v>101</v>
      </c>
      <c r="C25" s="3">
        <v>13.5</v>
      </c>
      <c r="D25" s="3">
        <v>1.5</v>
      </c>
      <c r="E25" s="3">
        <f t="shared" si="0"/>
        <v>20.25</v>
      </c>
      <c r="F25" s="3">
        <v>0.2</v>
      </c>
      <c r="G25" s="4" t="s">
        <v>28</v>
      </c>
      <c r="H25" s="2"/>
      <c r="I25" s="5">
        <v>20</v>
      </c>
      <c r="J25" s="25">
        <f t="shared" si="1"/>
        <v>4.05</v>
      </c>
    </row>
    <row r="26" spans="2:10" x14ac:dyDescent="0.2">
      <c r="B26" s="13" t="s">
        <v>12</v>
      </c>
      <c r="C26" s="3">
        <v>30</v>
      </c>
      <c r="D26" s="3">
        <v>1.5</v>
      </c>
      <c r="E26" s="3">
        <f t="shared" si="0"/>
        <v>45</v>
      </c>
      <c r="F26" s="3">
        <v>0.55000000000000004</v>
      </c>
      <c r="G26" s="4" t="s">
        <v>13</v>
      </c>
      <c r="H26" s="2"/>
      <c r="I26" s="5">
        <v>20</v>
      </c>
      <c r="J26" s="25">
        <f t="shared" si="1"/>
        <v>24.750000000000004</v>
      </c>
    </row>
    <row r="27" spans="2:10" s="6" customFormat="1" x14ac:dyDescent="0.2">
      <c r="B27" s="10" t="s">
        <v>102</v>
      </c>
      <c r="C27" s="8">
        <f>C28*F28+C29*F29</f>
        <v>6.0239999999999991</v>
      </c>
      <c r="D27" s="8">
        <v>1.502</v>
      </c>
      <c r="E27" s="8">
        <f t="shared" si="0"/>
        <v>9.0480479999999979</v>
      </c>
      <c r="F27" s="8">
        <v>1</v>
      </c>
      <c r="G27" s="7" t="s">
        <v>17</v>
      </c>
      <c r="H27" s="7"/>
      <c r="I27" s="9">
        <v>20</v>
      </c>
      <c r="J27" s="12">
        <f t="shared" si="1"/>
        <v>9.0480479999999979</v>
      </c>
    </row>
    <row r="28" spans="2:10" ht="25.5" x14ac:dyDescent="0.2">
      <c r="B28" s="13" t="s">
        <v>29</v>
      </c>
      <c r="C28" s="3">
        <v>4.5199999999999996</v>
      </c>
      <c r="D28" s="3">
        <v>1.5</v>
      </c>
      <c r="E28" s="3">
        <f t="shared" si="0"/>
        <v>6.7799999999999994</v>
      </c>
      <c r="F28" s="3">
        <v>1.2</v>
      </c>
      <c r="G28" s="4" t="s">
        <v>17</v>
      </c>
      <c r="H28" s="2"/>
      <c r="I28" s="5">
        <v>20</v>
      </c>
      <c r="J28" s="25">
        <f t="shared" si="1"/>
        <v>8.1359999999999992</v>
      </c>
    </row>
    <row r="29" spans="2:10" x14ac:dyDescent="0.2">
      <c r="B29" s="13" t="s">
        <v>12</v>
      </c>
      <c r="C29" s="3">
        <v>30</v>
      </c>
      <c r="D29" s="3">
        <v>1.5</v>
      </c>
      <c r="E29" s="3">
        <f t="shared" si="0"/>
        <v>45</v>
      </c>
      <c r="F29" s="3">
        <v>0.02</v>
      </c>
      <c r="G29" s="4" t="s">
        <v>13</v>
      </c>
      <c r="H29" s="2"/>
      <c r="I29" s="5">
        <v>20</v>
      </c>
      <c r="J29" s="25">
        <f t="shared" si="1"/>
        <v>0.9</v>
      </c>
    </row>
    <row r="30" spans="2:10" s="6" customFormat="1" x14ac:dyDescent="0.2">
      <c r="B30" s="10" t="s">
        <v>30</v>
      </c>
      <c r="C30" s="8">
        <f>C31*F31+C32*F32</f>
        <v>2.3172000000000001</v>
      </c>
      <c r="D30" s="8">
        <v>1.5</v>
      </c>
      <c r="E30" s="8">
        <f t="shared" si="0"/>
        <v>3.4758000000000004</v>
      </c>
      <c r="F30" s="8">
        <v>1</v>
      </c>
      <c r="G30" s="7" t="s">
        <v>27</v>
      </c>
      <c r="H30" s="7"/>
      <c r="I30" s="9">
        <v>20</v>
      </c>
      <c r="J30" s="12">
        <f t="shared" si="1"/>
        <v>3.4758000000000004</v>
      </c>
    </row>
    <row r="31" spans="2:10" x14ac:dyDescent="0.2">
      <c r="B31" s="13" t="s">
        <v>31</v>
      </c>
      <c r="C31" s="3">
        <v>1.62</v>
      </c>
      <c r="D31" s="3">
        <v>1.5</v>
      </c>
      <c r="E31" s="3">
        <f t="shared" si="0"/>
        <v>2.4300000000000002</v>
      </c>
      <c r="F31" s="3">
        <v>1.06</v>
      </c>
      <c r="G31" s="4" t="s">
        <v>27</v>
      </c>
      <c r="H31" s="2"/>
      <c r="I31" s="5">
        <v>20</v>
      </c>
      <c r="J31" s="25">
        <f t="shared" si="1"/>
        <v>2.5758000000000001</v>
      </c>
    </row>
    <row r="32" spans="2:10" x14ac:dyDescent="0.2">
      <c r="B32" s="13" t="s">
        <v>12</v>
      </c>
      <c r="C32" s="3">
        <v>30</v>
      </c>
      <c r="D32" s="3">
        <v>1.5</v>
      </c>
      <c r="E32" s="3">
        <f t="shared" si="0"/>
        <v>45</v>
      </c>
      <c r="F32" s="3">
        <v>0.02</v>
      </c>
      <c r="G32" s="4" t="s">
        <v>13</v>
      </c>
      <c r="H32" s="2"/>
      <c r="I32" s="5">
        <v>20</v>
      </c>
      <c r="J32" s="25">
        <f t="shared" si="1"/>
        <v>0.9</v>
      </c>
    </row>
    <row r="33" spans="2:10" s="6" customFormat="1" x14ac:dyDescent="0.2">
      <c r="B33" s="10" t="s">
        <v>32</v>
      </c>
      <c r="C33" s="8">
        <f>C34*F34+C35*F35</f>
        <v>37.478999999999999</v>
      </c>
      <c r="D33" s="8">
        <v>1.5</v>
      </c>
      <c r="E33" s="8">
        <f t="shared" si="0"/>
        <v>56.218499999999999</v>
      </c>
      <c r="F33" s="8">
        <v>1</v>
      </c>
      <c r="G33" s="7" t="s">
        <v>17</v>
      </c>
      <c r="H33" s="7"/>
      <c r="I33" s="9">
        <v>20</v>
      </c>
      <c r="J33" s="12">
        <f t="shared" si="1"/>
        <v>56.218499999999999</v>
      </c>
    </row>
    <row r="34" spans="2:10" ht="25.5" x14ac:dyDescent="0.2">
      <c r="B34" s="13" t="s">
        <v>20</v>
      </c>
      <c r="C34" s="3">
        <v>99.9</v>
      </c>
      <c r="D34" s="3">
        <v>1.5</v>
      </c>
      <c r="E34" s="3">
        <f t="shared" si="0"/>
        <v>149.85000000000002</v>
      </c>
      <c r="F34" s="3">
        <v>0.21</v>
      </c>
      <c r="G34" s="4" t="s">
        <v>19</v>
      </c>
      <c r="H34" s="2"/>
      <c r="I34" s="5">
        <v>20</v>
      </c>
      <c r="J34" s="25">
        <f t="shared" si="1"/>
        <v>31.468500000000002</v>
      </c>
    </row>
    <row r="35" spans="2:10" x14ac:dyDescent="0.2">
      <c r="B35" s="13" t="s">
        <v>12</v>
      </c>
      <c r="C35" s="3">
        <v>30</v>
      </c>
      <c r="D35" s="3">
        <v>1.5</v>
      </c>
      <c r="E35" s="3">
        <f t="shared" si="0"/>
        <v>45</v>
      </c>
      <c r="F35" s="3">
        <v>0.55000000000000004</v>
      </c>
      <c r="G35" s="4" t="s">
        <v>13</v>
      </c>
      <c r="H35" s="2"/>
      <c r="I35" s="5">
        <v>20</v>
      </c>
      <c r="J35" s="25">
        <f t="shared" si="1"/>
        <v>24.750000000000004</v>
      </c>
    </row>
    <row r="36" spans="2:10" s="6" customFormat="1" ht="25.5" x14ac:dyDescent="0.2">
      <c r="B36" s="10" t="s">
        <v>33</v>
      </c>
      <c r="C36" s="8">
        <f>C37*F37+C38*F38+C39*F39</f>
        <v>19.384499999999999</v>
      </c>
      <c r="D36" s="8">
        <v>1.5009999999999999</v>
      </c>
      <c r="E36" s="8">
        <f t="shared" si="0"/>
        <v>29.096134499999998</v>
      </c>
      <c r="F36" s="8">
        <v>1</v>
      </c>
      <c r="G36" s="7" t="s">
        <v>5</v>
      </c>
      <c r="H36" s="7"/>
      <c r="I36" s="9">
        <v>20</v>
      </c>
      <c r="J36" s="12">
        <f t="shared" si="1"/>
        <v>29.096134499999998</v>
      </c>
    </row>
    <row r="37" spans="2:10" x14ac:dyDescent="0.2">
      <c r="B37" s="13" t="s">
        <v>24</v>
      </c>
      <c r="C37" s="3">
        <v>359.33</v>
      </c>
      <c r="D37" s="3">
        <v>1.5</v>
      </c>
      <c r="E37" s="3">
        <f t="shared" si="0"/>
        <v>538.995</v>
      </c>
      <c r="F37" s="3">
        <v>0.01</v>
      </c>
      <c r="G37" s="4" t="s">
        <v>19</v>
      </c>
      <c r="H37" s="2"/>
      <c r="I37" s="5">
        <v>20</v>
      </c>
      <c r="J37" s="25">
        <f t="shared" si="1"/>
        <v>5.3899499999999998</v>
      </c>
    </row>
    <row r="38" spans="2:10" x14ac:dyDescent="0.2">
      <c r="B38" s="13" t="s">
        <v>26</v>
      </c>
      <c r="C38" s="3">
        <v>9.89</v>
      </c>
      <c r="D38" s="3">
        <v>1.5009999999999999</v>
      </c>
      <c r="E38" s="3">
        <f t="shared" si="0"/>
        <v>14.844889999999999</v>
      </c>
      <c r="F38" s="3">
        <v>0.08</v>
      </c>
      <c r="G38" s="4" t="s">
        <v>27</v>
      </c>
      <c r="H38" s="2"/>
      <c r="I38" s="5">
        <v>20</v>
      </c>
      <c r="J38" s="25">
        <f t="shared" si="1"/>
        <v>1.1875912</v>
      </c>
    </row>
    <row r="39" spans="2:10" x14ac:dyDescent="0.2">
      <c r="B39" s="13" t="s">
        <v>12</v>
      </c>
      <c r="C39" s="3">
        <v>30</v>
      </c>
      <c r="D39" s="3">
        <v>1.5</v>
      </c>
      <c r="E39" s="3">
        <f t="shared" si="0"/>
        <v>45</v>
      </c>
      <c r="F39" s="3">
        <v>0.5</v>
      </c>
      <c r="G39" s="4" t="s">
        <v>13</v>
      </c>
      <c r="H39" s="2"/>
      <c r="I39" s="5">
        <v>20</v>
      </c>
      <c r="J39" s="25">
        <f t="shared" si="1"/>
        <v>22.5</v>
      </c>
    </row>
    <row r="40" spans="2:10" s="6" customFormat="1" x14ac:dyDescent="0.2">
      <c r="B40" s="10" t="s">
        <v>34</v>
      </c>
      <c r="C40" s="7"/>
      <c r="D40" s="7"/>
      <c r="E40" s="7"/>
      <c r="F40" s="7"/>
      <c r="G40" s="7"/>
      <c r="H40" s="7"/>
      <c r="I40" s="7"/>
      <c r="J40" s="11"/>
    </row>
    <row r="41" spans="2:10" s="6" customFormat="1" ht="25.5" x14ac:dyDescent="0.2">
      <c r="B41" s="10" t="s">
        <v>35</v>
      </c>
      <c r="C41" s="8">
        <f>C42*F42+C43*F43+C44*F44+C45*F45+C46*F46+C47*F47</f>
        <v>56.28217999999999</v>
      </c>
      <c r="D41" s="8">
        <v>1.5</v>
      </c>
      <c r="E41" s="8">
        <f t="shared" si="0"/>
        <v>84.423269999999988</v>
      </c>
      <c r="F41" s="8">
        <v>1</v>
      </c>
      <c r="G41" s="7" t="s">
        <v>17</v>
      </c>
      <c r="H41" s="7"/>
      <c r="I41" s="9">
        <v>20</v>
      </c>
      <c r="J41" s="12">
        <f t="shared" si="1"/>
        <v>84.423269999999988</v>
      </c>
    </row>
    <row r="42" spans="2:10" x14ac:dyDescent="0.2">
      <c r="B42" s="13" t="s">
        <v>36</v>
      </c>
      <c r="C42" s="3">
        <v>0.24</v>
      </c>
      <c r="D42" s="3">
        <v>1.5</v>
      </c>
      <c r="E42" s="3">
        <f t="shared" si="0"/>
        <v>0.36</v>
      </c>
      <c r="F42" s="3">
        <v>5</v>
      </c>
      <c r="G42" s="4" t="s">
        <v>27</v>
      </c>
      <c r="H42" s="2"/>
      <c r="I42" s="5">
        <v>20</v>
      </c>
      <c r="J42" s="25">
        <f t="shared" si="1"/>
        <v>1.7999999999999998</v>
      </c>
    </row>
    <row r="43" spans="2:10" x14ac:dyDescent="0.2">
      <c r="B43" s="13" t="s">
        <v>37</v>
      </c>
      <c r="C43" s="3">
        <v>0.52</v>
      </c>
      <c r="D43" s="3">
        <v>1.5</v>
      </c>
      <c r="E43" s="3">
        <f t="shared" si="0"/>
        <v>0.78</v>
      </c>
      <c r="F43" s="3">
        <v>5</v>
      </c>
      <c r="G43" s="4" t="s">
        <v>27</v>
      </c>
      <c r="H43" s="2"/>
      <c r="I43" s="5">
        <v>20</v>
      </c>
      <c r="J43" s="25">
        <f t="shared" si="1"/>
        <v>3.9000000000000004</v>
      </c>
    </row>
    <row r="44" spans="2:10" x14ac:dyDescent="0.2">
      <c r="B44" s="13" t="s">
        <v>38</v>
      </c>
      <c r="C44" s="3">
        <v>3.97</v>
      </c>
      <c r="D44" s="3">
        <v>1.5009999999999999</v>
      </c>
      <c r="E44" s="3">
        <f t="shared" si="0"/>
        <v>5.9589699999999999</v>
      </c>
      <c r="F44" s="3">
        <v>4.0000000000000001E-3</v>
      </c>
      <c r="G44" s="4" t="s">
        <v>19</v>
      </c>
      <c r="H44" s="2"/>
      <c r="I44" s="5">
        <v>20</v>
      </c>
      <c r="J44" s="25">
        <f t="shared" si="1"/>
        <v>2.383588E-2</v>
      </c>
    </row>
    <row r="45" spans="2:10" x14ac:dyDescent="0.2">
      <c r="B45" s="13" t="s">
        <v>12</v>
      </c>
      <c r="C45" s="3">
        <v>30</v>
      </c>
      <c r="D45" s="3">
        <v>1.5</v>
      </c>
      <c r="E45" s="3">
        <f t="shared" si="0"/>
        <v>45</v>
      </c>
      <c r="F45" s="3">
        <v>1.2589999999999999</v>
      </c>
      <c r="G45" s="4" t="s">
        <v>13</v>
      </c>
      <c r="H45" s="2"/>
      <c r="I45" s="5">
        <v>20</v>
      </c>
      <c r="J45" s="25">
        <f t="shared" si="1"/>
        <v>56.654999999999994</v>
      </c>
    </row>
    <row r="46" spans="2:10" x14ac:dyDescent="0.2">
      <c r="B46" s="13" t="s">
        <v>39</v>
      </c>
      <c r="C46" s="3">
        <v>1.26</v>
      </c>
      <c r="D46" s="3">
        <v>1.5</v>
      </c>
      <c r="E46" s="3">
        <f t="shared" si="0"/>
        <v>1.8900000000000001</v>
      </c>
      <c r="F46" s="3">
        <v>10.5</v>
      </c>
      <c r="G46" s="4" t="s">
        <v>5</v>
      </c>
      <c r="H46" s="2"/>
      <c r="I46" s="5">
        <v>20</v>
      </c>
      <c r="J46" s="25">
        <f t="shared" si="1"/>
        <v>19.845000000000002</v>
      </c>
    </row>
    <row r="47" spans="2:10" x14ac:dyDescent="0.2">
      <c r="B47" s="13" t="s">
        <v>40</v>
      </c>
      <c r="C47" s="3">
        <v>34.1</v>
      </c>
      <c r="D47" s="3">
        <v>1.5</v>
      </c>
      <c r="E47" s="3">
        <f t="shared" si="0"/>
        <v>51.150000000000006</v>
      </c>
      <c r="F47" s="3">
        <v>4.2999999999999997E-2</v>
      </c>
      <c r="G47" s="4" t="s">
        <v>41</v>
      </c>
      <c r="H47" s="2"/>
      <c r="I47" s="5">
        <v>20</v>
      </c>
      <c r="J47" s="25">
        <f t="shared" si="1"/>
        <v>2.1994500000000001</v>
      </c>
    </row>
    <row r="48" spans="2:10" s="6" customFormat="1" ht="25.5" x14ac:dyDescent="0.2">
      <c r="B48" s="10" t="s">
        <v>42</v>
      </c>
      <c r="C48" s="8">
        <f>C49*F49+C50*F50+C51*F51+C52*F52+C53*F53+C54*F54+C55*F55</f>
        <v>17.020979999999998</v>
      </c>
      <c r="D48" s="8">
        <v>1.5</v>
      </c>
      <c r="E48" s="8">
        <f t="shared" si="0"/>
        <v>25.531469999999999</v>
      </c>
      <c r="F48" s="8">
        <v>1</v>
      </c>
      <c r="G48" s="7" t="s">
        <v>43</v>
      </c>
      <c r="H48" s="7"/>
      <c r="I48" s="9">
        <v>20</v>
      </c>
      <c r="J48" s="12">
        <f t="shared" si="1"/>
        <v>25.531469999999999</v>
      </c>
    </row>
    <row r="49" spans="2:10" x14ac:dyDescent="0.2">
      <c r="B49" s="13" t="s">
        <v>40</v>
      </c>
      <c r="C49" s="3">
        <v>34.1</v>
      </c>
      <c r="D49" s="3">
        <v>1.5</v>
      </c>
      <c r="E49" s="3">
        <f t="shared" si="0"/>
        <v>51.150000000000006</v>
      </c>
      <c r="F49" s="3">
        <v>1.4E-2</v>
      </c>
      <c r="G49" s="4" t="s">
        <v>41</v>
      </c>
      <c r="H49" s="2"/>
      <c r="I49" s="5">
        <v>20</v>
      </c>
      <c r="J49" s="25">
        <f t="shared" si="1"/>
        <v>0.71610000000000007</v>
      </c>
    </row>
    <row r="50" spans="2:10" x14ac:dyDescent="0.2">
      <c r="B50" s="13" t="s">
        <v>44</v>
      </c>
      <c r="C50" s="3">
        <v>37.799999999999997</v>
      </c>
      <c r="D50" s="3">
        <v>1.5</v>
      </c>
      <c r="E50" s="3">
        <f t="shared" si="0"/>
        <v>56.699999999999996</v>
      </c>
      <c r="F50" s="3">
        <v>1.4E-2</v>
      </c>
      <c r="G50" s="4" t="s">
        <v>41</v>
      </c>
      <c r="H50" s="2"/>
      <c r="I50" s="5">
        <v>20</v>
      </c>
      <c r="J50" s="25">
        <f t="shared" si="1"/>
        <v>0.79379999999999995</v>
      </c>
    </row>
    <row r="51" spans="2:10" x14ac:dyDescent="0.2">
      <c r="B51" s="13" t="s">
        <v>45</v>
      </c>
      <c r="C51" s="3">
        <v>36.5</v>
      </c>
      <c r="D51" s="3">
        <v>1.5</v>
      </c>
      <c r="E51" s="3">
        <f t="shared" si="0"/>
        <v>54.75</v>
      </c>
      <c r="F51" s="3">
        <v>1.4E-2</v>
      </c>
      <c r="G51" s="4" t="s">
        <v>41</v>
      </c>
      <c r="H51" s="2"/>
      <c r="I51" s="5">
        <v>20</v>
      </c>
      <c r="J51" s="25">
        <f t="shared" si="1"/>
        <v>0.76650000000000007</v>
      </c>
    </row>
    <row r="52" spans="2:10" x14ac:dyDescent="0.2">
      <c r="B52" s="13" t="s">
        <v>36</v>
      </c>
      <c r="C52" s="3">
        <v>0.24</v>
      </c>
      <c r="D52" s="3">
        <v>1.5</v>
      </c>
      <c r="E52" s="3">
        <f t="shared" si="0"/>
        <v>0.36</v>
      </c>
      <c r="F52" s="3">
        <v>7.35</v>
      </c>
      <c r="G52" s="4" t="s">
        <v>27</v>
      </c>
      <c r="H52" s="2"/>
      <c r="I52" s="5">
        <v>20</v>
      </c>
      <c r="J52" s="25">
        <f t="shared" si="1"/>
        <v>2.6459999999999999</v>
      </c>
    </row>
    <row r="53" spans="2:10" ht="25.5" x14ac:dyDescent="0.2">
      <c r="B53" s="13" t="s">
        <v>46</v>
      </c>
      <c r="C53" s="3">
        <v>8.8699999999999992</v>
      </c>
      <c r="D53" s="3">
        <v>1.5009999999999999</v>
      </c>
      <c r="E53" s="3">
        <f t="shared" si="0"/>
        <v>13.313869999999998</v>
      </c>
      <c r="F53" s="3">
        <v>1.05</v>
      </c>
      <c r="G53" s="4" t="s">
        <v>43</v>
      </c>
      <c r="H53" s="2"/>
      <c r="I53" s="5">
        <v>20</v>
      </c>
      <c r="J53" s="25">
        <f t="shared" si="1"/>
        <v>13.979563499999998</v>
      </c>
    </row>
    <row r="54" spans="2:10" x14ac:dyDescent="0.2">
      <c r="B54" s="13" t="s">
        <v>38</v>
      </c>
      <c r="C54" s="3">
        <v>3.97</v>
      </c>
      <c r="D54" s="3">
        <v>1.5009999999999999</v>
      </c>
      <c r="E54" s="3">
        <f t="shared" si="0"/>
        <v>5.9589699999999999</v>
      </c>
      <c r="F54" s="3">
        <v>4.0000000000000001E-3</v>
      </c>
      <c r="G54" s="4" t="s">
        <v>19</v>
      </c>
      <c r="H54" s="2"/>
      <c r="I54" s="5">
        <v>20</v>
      </c>
      <c r="J54" s="25">
        <f t="shared" si="1"/>
        <v>2.383588E-2</v>
      </c>
    </row>
    <row r="55" spans="2:10" x14ac:dyDescent="0.2">
      <c r="B55" s="13" t="s">
        <v>12</v>
      </c>
      <c r="C55" s="3">
        <v>30</v>
      </c>
      <c r="D55" s="3">
        <v>1.5</v>
      </c>
      <c r="E55" s="3">
        <f t="shared" si="0"/>
        <v>45</v>
      </c>
      <c r="F55" s="3">
        <v>0.14699999999999999</v>
      </c>
      <c r="G55" s="4" t="s">
        <v>13</v>
      </c>
      <c r="H55" s="2"/>
      <c r="I55" s="5">
        <v>20</v>
      </c>
      <c r="J55" s="25">
        <f t="shared" si="1"/>
        <v>6.6149999999999993</v>
      </c>
    </row>
    <row r="56" spans="2:10" s="6" customFormat="1" ht="25.5" x14ac:dyDescent="0.2">
      <c r="B56" s="10" t="s">
        <v>47</v>
      </c>
      <c r="C56" s="8">
        <f>C57*F57+C58*F58+C59*F59+C60*F60+C61*F61+C62*F62+C63*F63+C64*F64</f>
        <v>30.234760000000001</v>
      </c>
      <c r="D56" s="8">
        <v>1.5009999999999999</v>
      </c>
      <c r="E56" s="8">
        <f t="shared" si="0"/>
        <v>45.382374759999998</v>
      </c>
      <c r="F56" s="8">
        <v>1</v>
      </c>
      <c r="G56" s="7" t="s">
        <v>43</v>
      </c>
      <c r="H56" s="7"/>
      <c r="I56" s="9">
        <v>20</v>
      </c>
      <c r="J56" s="12">
        <f t="shared" si="1"/>
        <v>45.382374759999998</v>
      </c>
    </row>
    <row r="57" spans="2:10" x14ac:dyDescent="0.2">
      <c r="B57" s="13" t="s">
        <v>48</v>
      </c>
      <c r="C57" s="3">
        <v>3.23</v>
      </c>
      <c r="D57" s="3">
        <v>1.502</v>
      </c>
      <c r="E57" s="3">
        <f t="shared" si="0"/>
        <v>4.8514600000000003</v>
      </c>
      <c r="F57" s="3">
        <v>1.103</v>
      </c>
      <c r="G57" s="4" t="s">
        <v>43</v>
      </c>
      <c r="H57" s="2"/>
      <c r="I57" s="5">
        <v>20</v>
      </c>
      <c r="J57" s="25">
        <f t="shared" si="1"/>
        <v>5.3511603800000005</v>
      </c>
    </row>
    <row r="58" spans="2:10" x14ac:dyDescent="0.2">
      <c r="B58" s="13" t="s">
        <v>49</v>
      </c>
      <c r="C58" s="3">
        <v>4.1399999999999997</v>
      </c>
      <c r="D58" s="3">
        <v>1.5</v>
      </c>
      <c r="E58" s="3">
        <f t="shared" si="0"/>
        <v>6.2099999999999991</v>
      </c>
      <c r="F58" s="3">
        <v>2</v>
      </c>
      <c r="G58" s="4" t="s">
        <v>5</v>
      </c>
      <c r="H58" s="2"/>
      <c r="I58" s="5">
        <v>20</v>
      </c>
      <c r="J58" s="25">
        <f t="shared" si="1"/>
        <v>12.419999999999998</v>
      </c>
    </row>
    <row r="59" spans="2:10" x14ac:dyDescent="0.2">
      <c r="B59" s="13" t="s">
        <v>40</v>
      </c>
      <c r="C59" s="3">
        <v>34.1</v>
      </c>
      <c r="D59" s="3">
        <v>1.5</v>
      </c>
      <c r="E59" s="3">
        <f t="shared" si="0"/>
        <v>51.150000000000006</v>
      </c>
      <c r="F59" s="3">
        <v>1.7000000000000001E-2</v>
      </c>
      <c r="G59" s="4" t="s">
        <v>41</v>
      </c>
      <c r="H59" s="2"/>
      <c r="I59" s="5">
        <v>20</v>
      </c>
      <c r="J59" s="25">
        <f t="shared" si="1"/>
        <v>0.86955000000000016</v>
      </c>
    </row>
    <row r="60" spans="2:10" x14ac:dyDescent="0.2">
      <c r="B60" s="13" t="s">
        <v>44</v>
      </c>
      <c r="C60" s="3">
        <v>37.799999999999997</v>
      </c>
      <c r="D60" s="3">
        <v>1.5</v>
      </c>
      <c r="E60" s="3">
        <f t="shared" si="0"/>
        <v>56.699999999999996</v>
      </c>
      <c r="F60" s="3">
        <v>1.7999999999999999E-2</v>
      </c>
      <c r="G60" s="4" t="s">
        <v>41</v>
      </c>
      <c r="H60" s="2"/>
      <c r="I60" s="5">
        <v>20</v>
      </c>
      <c r="J60" s="25">
        <f t="shared" si="1"/>
        <v>1.0206</v>
      </c>
    </row>
    <row r="61" spans="2:10" x14ac:dyDescent="0.2">
      <c r="B61" s="13" t="s">
        <v>45</v>
      </c>
      <c r="C61" s="3">
        <v>36.5</v>
      </c>
      <c r="D61" s="3">
        <v>1.5</v>
      </c>
      <c r="E61" s="3">
        <f t="shared" si="0"/>
        <v>54.75</v>
      </c>
      <c r="F61" s="3">
        <v>1.7999999999999999E-2</v>
      </c>
      <c r="G61" s="4" t="s">
        <v>41</v>
      </c>
      <c r="H61" s="2"/>
      <c r="I61" s="5">
        <v>20</v>
      </c>
      <c r="J61" s="25">
        <f t="shared" si="1"/>
        <v>0.98549999999999993</v>
      </c>
    </row>
    <row r="62" spans="2:10" x14ac:dyDescent="0.2">
      <c r="B62" s="13" t="s">
        <v>36</v>
      </c>
      <c r="C62" s="3">
        <v>0.24</v>
      </c>
      <c r="D62" s="3">
        <v>1.5</v>
      </c>
      <c r="E62" s="3">
        <f t="shared" si="0"/>
        <v>0.36</v>
      </c>
      <c r="F62" s="3">
        <v>9.1880000000000006</v>
      </c>
      <c r="G62" s="4" t="s">
        <v>27</v>
      </c>
      <c r="H62" s="2"/>
      <c r="I62" s="5">
        <v>20</v>
      </c>
      <c r="J62" s="25">
        <f t="shared" si="1"/>
        <v>3.30768</v>
      </c>
    </row>
    <row r="63" spans="2:10" x14ac:dyDescent="0.2">
      <c r="B63" s="13" t="s">
        <v>38</v>
      </c>
      <c r="C63" s="3">
        <v>3.97</v>
      </c>
      <c r="D63" s="3">
        <v>1.5009999999999999</v>
      </c>
      <c r="E63" s="3">
        <f t="shared" si="0"/>
        <v>5.9589699999999999</v>
      </c>
      <c r="F63" s="3">
        <v>5.0000000000000001E-3</v>
      </c>
      <c r="G63" s="4" t="s">
        <v>19</v>
      </c>
      <c r="H63" s="2"/>
      <c r="I63" s="5">
        <v>20</v>
      </c>
      <c r="J63" s="25">
        <f t="shared" si="1"/>
        <v>2.9794850000000001E-2</v>
      </c>
    </row>
    <row r="64" spans="2:10" x14ac:dyDescent="0.2">
      <c r="B64" s="13" t="s">
        <v>12</v>
      </c>
      <c r="C64" s="3">
        <v>30</v>
      </c>
      <c r="D64" s="3">
        <v>1.5</v>
      </c>
      <c r="E64" s="3">
        <f t="shared" si="0"/>
        <v>45</v>
      </c>
      <c r="F64" s="3">
        <v>0.47499999999999998</v>
      </c>
      <c r="G64" s="4" t="s">
        <v>13</v>
      </c>
      <c r="H64" s="2"/>
      <c r="I64" s="5">
        <v>20</v>
      </c>
      <c r="J64" s="25">
        <f t="shared" si="1"/>
        <v>21.375</v>
      </c>
    </row>
    <row r="65" spans="2:10" s="6" customFormat="1" ht="25.5" x14ac:dyDescent="0.2">
      <c r="B65" s="10" t="s">
        <v>50</v>
      </c>
      <c r="C65" s="8">
        <f>C66*F66+C67*F67+C68*F68+C69*F69+C70*F70+C71*F71+C72*F72+C73*F73+C74*F74+C75*F75+C76*F76+C77*F77</f>
        <v>17174.449119999997</v>
      </c>
      <c r="D65" s="8">
        <v>1.5</v>
      </c>
      <c r="E65" s="8">
        <f t="shared" si="0"/>
        <v>25761.673679999996</v>
      </c>
      <c r="F65" s="8">
        <v>1</v>
      </c>
      <c r="G65" s="7" t="s">
        <v>5</v>
      </c>
      <c r="H65" s="7"/>
      <c r="I65" s="9">
        <v>20</v>
      </c>
      <c r="J65" s="12">
        <f t="shared" si="1"/>
        <v>25761.673679999996</v>
      </c>
    </row>
    <row r="66" spans="2:10" x14ac:dyDescent="0.2">
      <c r="B66" s="13" t="s">
        <v>51</v>
      </c>
      <c r="C66" s="3">
        <v>1.37</v>
      </c>
      <c r="D66" s="3">
        <v>1.504</v>
      </c>
      <c r="E66" s="3">
        <f t="shared" si="0"/>
        <v>2.0604800000000001</v>
      </c>
      <c r="F66" s="3">
        <v>288.76299999999998</v>
      </c>
      <c r="G66" s="4" t="s">
        <v>28</v>
      </c>
      <c r="H66" s="2"/>
      <c r="I66" s="5">
        <v>20</v>
      </c>
      <c r="J66" s="25">
        <f t="shared" si="1"/>
        <v>594.99038624000002</v>
      </c>
    </row>
    <row r="67" spans="2:10" x14ac:dyDescent="0.2">
      <c r="B67" s="27" t="s">
        <v>100</v>
      </c>
      <c r="C67" s="3">
        <v>6982.56</v>
      </c>
      <c r="D67" s="3">
        <v>1.5</v>
      </c>
      <c r="E67" s="3">
        <f t="shared" si="0"/>
        <v>10473.84</v>
      </c>
      <c r="F67" s="3">
        <v>1</v>
      </c>
      <c r="G67" s="4" t="s">
        <v>5</v>
      </c>
      <c r="H67" s="2"/>
      <c r="I67" s="5">
        <v>20</v>
      </c>
      <c r="J67" s="25">
        <f t="shared" si="1"/>
        <v>10473.84</v>
      </c>
    </row>
    <row r="68" spans="2:10" x14ac:dyDescent="0.2">
      <c r="B68" s="13" t="s">
        <v>52</v>
      </c>
      <c r="C68" s="3">
        <v>467</v>
      </c>
      <c r="D68" s="3">
        <v>1.5</v>
      </c>
      <c r="E68" s="3">
        <f t="shared" si="0"/>
        <v>700.5</v>
      </c>
      <c r="F68" s="3">
        <v>0.41699999999999998</v>
      </c>
      <c r="G68" s="4" t="s">
        <v>53</v>
      </c>
      <c r="H68" s="2"/>
      <c r="I68" s="5">
        <v>20</v>
      </c>
      <c r="J68" s="25">
        <f t="shared" si="1"/>
        <v>292.10849999999999</v>
      </c>
    </row>
    <row r="69" spans="2:10" x14ac:dyDescent="0.2">
      <c r="B69" s="13" t="s">
        <v>54</v>
      </c>
      <c r="C69" s="3">
        <v>24.17</v>
      </c>
      <c r="D69" s="3">
        <v>1.5</v>
      </c>
      <c r="E69" s="3">
        <f t="shared" si="0"/>
        <v>36.255000000000003</v>
      </c>
      <c r="F69" s="3">
        <v>6.0000000000000001E-3</v>
      </c>
      <c r="G69" s="4" t="s">
        <v>13</v>
      </c>
      <c r="H69" s="2"/>
      <c r="I69" s="5">
        <v>20</v>
      </c>
      <c r="J69" s="25">
        <f t="shared" si="1"/>
        <v>0.21753000000000003</v>
      </c>
    </row>
    <row r="70" spans="2:10" x14ac:dyDescent="0.2">
      <c r="B70" s="13" t="s">
        <v>55</v>
      </c>
      <c r="C70" s="3">
        <v>21.33</v>
      </c>
      <c r="D70" s="3">
        <v>1.5</v>
      </c>
      <c r="E70" s="3">
        <f t="shared" si="0"/>
        <v>31.994999999999997</v>
      </c>
      <c r="F70" s="3">
        <v>6.0000000000000001E-3</v>
      </c>
      <c r="G70" s="4" t="s">
        <v>13</v>
      </c>
      <c r="H70" s="2"/>
      <c r="I70" s="5">
        <v>20</v>
      </c>
      <c r="J70" s="25">
        <f t="shared" si="1"/>
        <v>0.19197</v>
      </c>
    </row>
    <row r="71" spans="2:10" x14ac:dyDescent="0.2">
      <c r="B71" s="13" t="s">
        <v>56</v>
      </c>
      <c r="C71" s="3">
        <v>16.5</v>
      </c>
      <c r="D71" s="3">
        <v>1.5</v>
      </c>
      <c r="E71" s="3">
        <f t="shared" si="0"/>
        <v>24.75</v>
      </c>
      <c r="F71" s="3">
        <v>2.0590000000000002</v>
      </c>
      <c r="G71" s="4" t="s">
        <v>41</v>
      </c>
      <c r="H71" s="2"/>
      <c r="I71" s="5">
        <v>20</v>
      </c>
      <c r="J71" s="25">
        <f t="shared" si="1"/>
        <v>50.960250000000002</v>
      </c>
    </row>
    <row r="72" spans="2:10" x14ac:dyDescent="0.2">
      <c r="B72" s="13" t="s">
        <v>57</v>
      </c>
      <c r="C72" s="3">
        <v>66.05</v>
      </c>
      <c r="D72" s="3">
        <v>1.5</v>
      </c>
      <c r="E72" s="3">
        <f t="shared" ref="E72:E135" si="2">C72*D72</f>
        <v>99.074999999999989</v>
      </c>
      <c r="F72" s="3">
        <v>0.4</v>
      </c>
      <c r="G72" s="4" t="s">
        <v>5</v>
      </c>
      <c r="H72" s="2"/>
      <c r="I72" s="5">
        <v>20</v>
      </c>
      <c r="J72" s="25">
        <f t="shared" ref="J72:J135" si="3">E72*F72</f>
        <v>39.629999999999995</v>
      </c>
    </row>
    <row r="73" spans="2:10" x14ac:dyDescent="0.2">
      <c r="B73" s="27" t="s">
        <v>99</v>
      </c>
      <c r="C73" s="3">
        <v>0.42</v>
      </c>
      <c r="D73" s="3">
        <v>1.5</v>
      </c>
      <c r="E73" s="3">
        <f t="shared" si="2"/>
        <v>0.63</v>
      </c>
      <c r="F73" s="3">
        <v>5.68</v>
      </c>
      <c r="G73" s="4" t="s">
        <v>27</v>
      </c>
      <c r="H73" s="2"/>
      <c r="I73" s="5">
        <v>20</v>
      </c>
      <c r="J73" s="25">
        <f t="shared" si="3"/>
        <v>3.5783999999999998</v>
      </c>
    </row>
    <row r="74" spans="2:10" x14ac:dyDescent="0.2">
      <c r="B74" s="13" t="s">
        <v>51</v>
      </c>
      <c r="C74" s="3">
        <v>1.37</v>
      </c>
      <c r="D74" s="3">
        <v>1.504</v>
      </c>
      <c r="E74" s="3">
        <f t="shared" si="2"/>
        <v>2.0604800000000001</v>
      </c>
      <c r="F74" s="3">
        <v>6.9000000000000006E-2</v>
      </c>
      <c r="G74" s="4" t="s">
        <v>28</v>
      </c>
      <c r="H74" s="2"/>
      <c r="I74" s="5">
        <v>20</v>
      </c>
      <c r="J74" s="25">
        <f t="shared" si="3"/>
        <v>0.14217312000000001</v>
      </c>
    </row>
    <row r="75" spans="2:10" ht="25.5" x14ac:dyDescent="0.2">
      <c r="B75" s="13" t="s">
        <v>58</v>
      </c>
      <c r="C75" s="3">
        <v>142.44999999999999</v>
      </c>
      <c r="D75" s="3">
        <v>1.5</v>
      </c>
      <c r="E75" s="3">
        <f t="shared" si="2"/>
        <v>213.67499999999998</v>
      </c>
      <c r="F75" s="3">
        <v>47.04</v>
      </c>
      <c r="G75" s="4" t="s">
        <v>13</v>
      </c>
      <c r="H75" s="2"/>
      <c r="I75" s="5">
        <v>20</v>
      </c>
      <c r="J75" s="25">
        <f t="shared" si="3"/>
        <v>10051.271999999999</v>
      </c>
    </row>
    <row r="76" spans="2:10" ht="25.5" x14ac:dyDescent="0.2">
      <c r="B76" s="13" t="s">
        <v>59</v>
      </c>
      <c r="C76" s="3">
        <v>20.03</v>
      </c>
      <c r="D76" s="3">
        <v>1.5</v>
      </c>
      <c r="E76" s="3">
        <f t="shared" si="2"/>
        <v>30.045000000000002</v>
      </c>
      <c r="F76" s="3">
        <v>6.0000000000000001E-3</v>
      </c>
      <c r="G76" s="4" t="s">
        <v>13</v>
      </c>
      <c r="H76" s="2"/>
      <c r="I76" s="5">
        <v>20</v>
      </c>
      <c r="J76" s="25">
        <f t="shared" si="3"/>
        <v>0.18027000000000001</v>
      </c>
    </row>
    <row r="77" spans="2:10" x14ac:dyDescent="0.2">
      <c r="B77" s="13" t="s">
        <v>12</v>
      </c>
      <c r="C77" s="3">
        <v>30</v>
      </c>
      <c r="D77" s="3">
        <v>1.5</v>
      </c>
      <c r="E77" s="3">
        <f t="shared" si="2"/>
        <v>45</v>
      </c>
      <c r="F77" s="3">
        <v>94.581000000000003</v>
      </c>
      <c r="G77" s="4" t="s">
        <v>13</v>
      </c>
      <c r="H77" s="2"/>
      <c r="I77" s="5">
        <v>20</v>
      </c>
      <c r="J77" s="25">
        <f t="shared" si="3"/>
        <v>4256.1450000000004</v>
      </c>
    </row>
    <row r="78" spans="2:10" s="6" customFormat="1" x14ac:dyDescent="0.2">
      <c r="B78" s="10" t="s">
        <v>60</v>
      </c>
      <c r="C78" s="7"/>
      <c r="D78" s="7"/>
      <c r="E78" s="7"/>
      <c r="F78" s="7"/>
      <c r="G78" s="7"/>
      <c r="H78" s="7"/>
      <c r="I78" s="7"/>
      <c r="J78" s="11"/>
    </row>
    <row r="79" spans="2:10" s="6" customFormat="1" x14ac:dyDescent="0.2">
      <c r="B79" s="10" t="s">
        <v>61</v>
      </c>
      <c r="C79" s="7"/>
      <c r="D79" s="7"/>
      <c r="E79" s="7"/>
      <c r="F79" s="7"/>
      <c r="G79" s="7"/>
      <c r="H79" s="7"/>
      <c r="I79" s="7"/>
      <c r="J79" s="11"/>
    </row>
    <row r="80" spans="2:10" s="6" customFormat="1" x14ac:dyDescent="0.2">
      <c r="B80" s="10" t="s">
        <v>62</v>
      </c>
      <c r="C80" s="8">
        <f>C81*F81+C82*F82+C83*F83+C84*F84</f>
        <v>12.136840000000001</v>
      </c>
      <c r="D80" s="8">
        <v>1.4990000000000001</v>
      </c>
      <c r="E80" s="8">
        <f t="shared" si="2"/>
        <v>18.193123160000003</v>
      </c>
      <c r="F80" s="8">
        <v>1</v>
      </c>
      <c r="G80" s="7" t="s">
        <v>17</v>
      </c>
      <c r="H80" s="7"/>
      <c r="I80" s="9">
        <v>20</v>
      </c>
      <c r="J80" s="12">
        <f t="shared" si="3"/>
        <v>18.193123160000003</v>
      </c>
    </row>
    <row r="81" spans="2:10" x14ac:dyDescent="0.2">
      <c r="B81" s="13" t="s">
        <v>40</v>
      </c>
      <c r="C81" s="3">
        <v>34.1</v>
      </c>
      <c r="D81" s="3">
        <v>1.5</v>
      </c>
      <c r="E81" s="3">
        <f t="shared" si="2"/>
        <v>51.150000000000006</v>
      </c>
      <c r="F81" s="3">
        <v>1.2999999999999999E-2</v>
      </c>
      <c r="G81" s="4" t="s">
        <v>41</v>
      </c>
      <c r="H81" s="2"/>
      <c r="I81" s="5">
        <v>20</v>
      </c>
      <c r="J81" s="25">
        <f t="shared" si="3"/>
        <v>0.66495000000000004</v>
      </c>
    </row>
    <row r="82" spans="2:10" x14ac:dyDescent="0.2">
      <c r="B82" s="13" t="s">
        <v>36</v>
      </c>
      <c r="C82" s="3">
        <v>0.24</v>
      </c>
      <c r="D82" s="3">
        <v>1.5</v>
      </c>
      <c r="E82" s="3">
        <f t="shared" si="2"/>
        <v>0.36</v>
      </c>
      <c r="F82" s="3">
        <v>2.94</v>
      </c>
      <c r="G82" s="4" t="s">
        <v>27</v>
      </c>
      <c r="H82" s="2"/>
      <c r="I82" s="5">
        <v>20</v>
      </c>
      <c r="J82" s="25">
        <f t="shared" si="3"/>
        <v>1.0584</v>
      </c>
    </row>
    <row r="83" spans="2:10" x14ac:dyDescent="0.2">
      <c r="B83" s="13" t="s">
        <v>38</v>
      </c>
      <c r="C83" s="3">
        <v>3.97</v>
      </c>
      <c r="D83" s="3">
        <v>1.5009999999999999</v>
      </c>
      <c r="E83" s="3">
        <f t="shared" si="2"/>
        <v>5.9589699999999999</v>
      </c>
      <c r="F83" s="3">
        <v>2E-3</v>
      </c>
      <c r="G83" s="4" t="s">
        <v>19</v>
      </c>
      <c r="H83" s="2"/>
      <c r="I83" s="5">
        <v>20</v>
      </c>
      <c r="J83" s="25">
        <f t="shared" si="3"/>
        <v>1.191794E-2</v>
      </c>
    </row>
    <row r="84" spans="2:10" x14ac:dyDescent="0.2">
      <c r="B84" s="13" t="s">
        <v>12</v>
      </c>
      <c r="C84" s="3">
        <v>30</v>
      </c>
      <c r="D84" s="3">
        <v>1.5</v>
      </c>
      <c r="E84" s="3">
        <f t="shared" si="2"/>
        <v>45</v>
      </c>
      <c r="F84" s="3">
        <v>0.36599999999999999</v>
      </c>
      <c r="G84" s="4" t="s">
        <v>13</v>
      </c>
      <c r="H84" s="2"/>
      <c r="I84" s="5">
        <v>20</v>
      </c>
      <c r="J84" s="25">
        <f t="shared" si="3"/>
        <v>16.47</v>
      </c>
    </row>
    <row r="85" spans="2:10" s="6" customFormat="1" ht="25.5" x14ac:dyDescent="0.2">
      <c r="B85" s="10" t="s">
        <v>98</v>
      </c>
      <c r="C85" s="8">
        <f>C86*F86+C87*F87+C88*F88+C89*F89</f>
        <v>30.011800000000001</v>
      </c>
      <c r="D85" s="8">
        <v>1.5</v>
      </c>
      <c r="E85" s="8">
        <f t="shared" si="2"/>
        <v>45.017700000000005</v>
      </c>
      <c r="F85" s="8">
        <v>1</v>
      </c>
      <c r="G85" s="7" t="s">
        <v>17</v>
      </c>
      <c r="H85" s="7"/>
      <c r="I85" s="9">
        <v>20</v>
      </c>
      <c r="J85" s="12">
        <f t="shared" si="3"/>
        <v>45.017700000000005</v>
      </c>
    </row>
    <row r="86" spans="2:10" ht="25.5" x14ac:dyDescent="0.2">
      <c r="B86" s="27" t="s">
        <v>97</v>
      </c>
      <c r="C86" s="3">
        <v>4.07</v>
      </c>
      <c r="D86" s="3">
        <v>1.5009999999999999</v>
      </c>
      <c r="E86" s="3">
        <f t="shared" si="2"/>
        <v>6.10907</v>
      </c>
      <c r="F86" s="3">
        <v>0.3</v>
      </c>
      <c r="G86" s="4" t="s">
        <v>28</v>
      </c>
      <c r="H86" s="2"/>
      <c r="I86" s="5">
        <v>20</v>
      </c>
      <c r="J86" s="25">
        <f t="shared" si="3"/>
        <v>1.8327209999999998</v>
      </c>
    </row>
    <row r="87" spans="2:10" ht="25.5" x14ac:dyDescent="0.2">
      <c r="B87" s="27" t="s">
        <v>96</v>
      </c>
      <c r="C87" s="3">
        <v>11.74</v>
      </c>
      <c r="D87" s="3">
        <v>1.5</v>
      </c>
      <c r="E87" s="3">
        <f t="shared" si="2"/>
        <v>17.61</v>
      </c>
      <c r="F87" s="3">
        <v>1.1200000000000001</v>
      </c>
      <c r="G87" s="4" t="s">
        <v>17</v>
      </c>
      <c r="H87" s="2"/>
      <c r="I87" s="5">
        <v>20</v>
      </c>
      <c r="J87" s="25">
        <f t="shared" si="3"/>
        <v>19.723200000000002</v>
      </c>
    </row>
    <row r="88" spans="2:10" x14ac:dyDescent="0.2">
      <c r="B88" s="27" t="s">
        <v>95</v>
      </c>
      <c r="C88" s="3">
        <v>3.21</v>
      </c>
      <c r="D88" s="3">
        <v>1.502</v>
      </c>
      <c r="E88" s="3">
        <f t="shared" si="2"/>
        <v>4.8214199999999998</v>
      </c>
      <c r="F88" s="3">
        <v>0.2</v>
      </c>
      <c r="G88" s="4" t="s">
        <v>27</v>
      </c>
      <c r="H88" s="2"/>
      <c r="I88" s="5">
        <v>20</v>
      </c>
      <c r="J88" s="25">
        <f t="shared" si="3"/>
        <v>0.96428400000000003</v>
      </c>
    </row>
    <row r="89" spans="2:10" x14ac:dyDescent="0.2">
      <c r="B89" s="13" t="s">
        <v>12</v>
      </c>
      <c r="C89" s="3">
        <v>30</v>
      </c>
      <c r="D89" s="3">
        <v>1.5</v>
      </c>
      <c r="E89" s="3">
        <f t="shared" si="2"/>
        <v>45</v>
      </c>
      <c r="F89" s="3">
        <v>0.5</v>
      </c>
      <c r="G89" s="4" t="s">
        <v>13</v>
      </c>
      <c r="H89" s="2"/>
      <c r="I89" s="5">
        <v>20</v>
      </c>
      <c r="J89" s="25">
        <f t="shared" si="3"/>
        <v>22.5</v>
      </c>
    </row>
    <row r="90" spans="2:10" s="6" customFormat="1" ht="38.25" x14ac:dyDescent="0.2">
      <c r="B90" s="10" t="s">
        <v>63</v>
      </c>
      <c r="C90" s="8">
        <f>C91*F91+C92*F92</f>
        <v>6.7477499999999999</v>
      </c>
      <c r="D90" s="8">
        <v>1.5</v>
      </c>
      <c r="E90" s="8">
        <f t="shared" si="2"/>
        <v>10.121625</v>
      </c>
      <c r="F90" s="8">
        <v>1</v>
      </c>
      <c r="G90" s="7" t="s">
        <v>17</v>
      </c>
      <c r="H90" s="7"/>
      <c r="I90" s="9">
        <v>20</v>
      </c>
      <c r="J90" s="12">
        <f t="shared" si="3"/>
        <v>10.121625</v>
      </c>
    </row>
    <row r="91" spans="2:10" ht="25.5" x14ac:dyDescent="0.2">
      <c r="B91" s="27" t="s">
        <v>94</v>
      </c>
      <c r="C91" s="3">
        <v>14.25</v>
      </c>
      <c r="D91" s="3">
        <v>1.5</v>
      </c>
      <c r="E91" s="3">
        <f t="shared" si="2"/>
        <v>21.375</v>
      </c>
      <c r="F91" s="3">
        <v>0.26300000000000001</v>
      </c>
      <c r="G91" s="4" t="s">
        <v>27</v>
      </c>
      <c r="H91" s="2"/>
      <c r="I91" s="5">
        <v>20</v>
      </c>
      <c r="J91" s="25">
        <f t="shared" si="3"/>
        <v>5.6216249999999999</v>
      </c>
    </row>
    <row r="92" spans="2:10" x14ac:dyDescent="0.2">
      <c r="B92" s="13" t="s">
        <v>12</v>
      </c>
      <c r="C92" s="3">
        <v>30</v>
      </c>
      <c r="D92" s="3">
        <v>1.5</v>
      </c>
      <c r="E92" s="3">
        <f t="shared" si="2"/>
        <v>45</v>
      </c>
      <c r="F92" s="3">
        <v>0.1</v>
      </c>
      <c r="G92" s="4" t="s">
        <v>13</v>
      </c>
      <c r="H92" s="2"/>
      <c r="I92" s="5">
        <v>20</v>
      </c>
      <c r="J92" s="25">
        <f t="shared" si="3"/>
        <v>4.5</v>
      </c>
    </row>
    <row r="93" spans="2:10" s="6" customFormat="1" x14ac:dyDescent="0.2">
      <c r="B93" s="10" t="s">
        <v>64</v>
      </c>
      <c r="C93" s="7"/>
      <c r="D93" s="7"/>
      <c r="E93" s="7"/>
      <c r="F93" s="7"/>
      <c r="G93" s="7"/>
      <c r="H93" s="7"/>
      <c r="I93" s="7"/>
      <c r="J93" s="11"/>
    </row>
    <row r="94" spans="2:10" s="6" customFormat="1" x14ac:dyDescent="0.2">
      <c r="B94" s="10" t="s">
        <v>93</v>
      </c>
      <c r="C94" s="8">
        <f>C95*F95+C96*F96</f>
        <v>54</v>
      </c>
      <c r="D94" s="8">
        <v>1.5</v>
      </c>
      <c r="E94" s="8">
        <f t="shared" si="2"/>
        <v>81</v>
      </c>
      <c r="F94" s="8">
        <v>1</v>
      </c>
      <c r="G94" s="7" t="s">
        <v>17</v>
      </c>
      <c r="H94" s="7"/>
      <c r="I94" s="9">
        <v>20</v>
      </c>
      <c r="J94" s="12">
        <f t="shared" si="3"/>
        <v>81</v>
      </c>
    </row>
    <row r="95" spans="2:10" x14ac:dyDescent="0.2">
      <c r="B95" s="27" t="s">
        <v>91</v>
      </c>
      <c r="C95" s="3">
        <v>12.5</v>
      </c>
      <c r="D95" s="3">
        <v>1.5</v>
      </c>
      <c r="E95" s="3">
        <f t="shared" si="2"/>
        <v>18.75</v>
      </c>
      <c r="F95" s="3">
        <v>3.36</v>
      </c>
      <c r="G95" s="4" t="s">
        <v>27</v>
      </c>
      <c r="H95" s="2"/>
      <c r="I95" s="5">
        <v>20</v>
      </c>
      <c r="J95" s="25">
        <f t="shared" si="3"/>
        <v>63</v>
      </c>
    </row>
    <row r="96" spans="2:10" x14ac:dyDescent="0.2">
      <c r="B96" s="13" t="s">
        <v>12</v>
      </c>
      <c r="C96" s="3">
        <v>30</v>
      </c>
      <c r="D96" s="3">
        <v>1.5</v>
      </c>
      <c r="E96" s="3">
        <f t="shared" si="2"/>
        <v>45</v>
      </c>
      <c r="F96" s="3">
        <v>0.4</v>
      </c>
      <c r="G96" s="4" t="s">
        <v>13</v>
      </c>
      <c r="H96" s="2"/>
      <c r="I96" s="5">
        <v>20</v>
      </c>
      <c r="J96" s="25">
        <f t="shared" si="3"/>
        <v>18</v>
      </c>
    </row>
    <row r="97" spans="2:10" s="6" customFormat="1" ht="25.5" x14ac:dyDescent="0.2">
      <c r="B97" s="10" t="s">
        <v>92</v>
      </c>
      <c r="C97" s="8">
        <f>C98*F98+C99*F99</f>
        <v>52.5</v>
      </c>
      <c r="D97" s="8">
        <v>1.5</v>
      </c>
      <c r="E97" s="8">
        <f t="shared" si="2"/>
        <v>78.75</v>
      </c>
      <c r="F97" s="8">
        <v>1</v>
      </c>
      <c r="G97" s="7" t="s">
        <v>17</v>
      </c>
      <c r="H97" s="7"/>
      <c r="I97" s="9">
        <v>20</v>
      </c>
      <c r="J97" s="12">
        <f t="shared" si="3"/>
        <v>78.75</v>
      </c>
    </row>
    <row r="98" spans="2:10" x14ac:dyDescent="0.2">
      <c r="B98" s="27" t="s">
        <v>91</v>
      </c>
      <c r="C98" s="3">
        <v>12.5</v>
      </c>
      <c r="D98" s="3">
        <v>1.5</v>
      </c>
      <c r="E98" s="3">
        <f t="shared" si="2"/>
        <v>18.75</v>
      </c>
      <c r="F98" s="3">
        <v>3.36</v>
      </c>
      <c r="G98" s="4" t="s">
        <v>27</v>
      </c>
      <c r="H98" s="2"/>
      <c r="I98" s="5">
        <v>20</v>
      </c>
      <c r="J98" s="25">
        <f t="shared" si="3"/>
        <v>63</v>
      </c>
    </row>
    <row r="99" spans="2:10" x14ac:dyDescent="0.2">
      <c r="B99" s="13" t="s">
        <v>12</v>
      </c>
      <c r="C99" s="3">
        <v>30</v>
      </c>
      <c r="D99" s="3">
        <v>1.5</v>
      </c>
      <c r="E99" s="3">
        <f t="shared" si="2"/>
        <v>45</v>
      </c>
      <c r="F99" s="3">
        <v>0.35</v>
      </c>
      <c r="G99" s="4" t="s">
        <v>13</v>
      </c>
      <c r="H99" s="2"/>
      <c r="I99" s="5">
        <v>20</v>
      </c>
      <c r="J99" s="25">
        <f t="shared" si="3"/>
        <v>15.749999999999998</v>
      </c>
    </row>
    <row r="100" spans="2:10" s="6" customFormat="1" x14ac:dyDescent="0.2">
      <c r="B100" s="10" t="s">
        <v>90</v>
      </c>
      <c r="C100" s="8">
        <f>C101*F101+C102*F102</f>
        <v>58.3</v>
      </c>
      <c r="D100" s="8">
        <v>1.5</v>
      </c>
      <c r="E100" s="8">
        <f t="shared" si="2"/>
        <v>87.449999999999989</v>
      </c>
      <c r="F100" s="8">
        <v>1</v>
      </c>
      <c r="G100" s="7" t="s">
        <v>17</v>
      </c>
      <c r="H100" s="7"/>
      <c r="I100" s="9">
        <v>20</v>
      </c>
      <c r="J100" s="12">
        <f t="shared" si="3"/>
        <v>87.449999999999989</v>
      </c>
    </row>
    <row r="101" spans="2:10" x14ac:dyDescent="0.2">
      <c r="B101" s="27" t="s">
        <v>89</v>
      </c>
      <c r="C101" s="3">
        <v>12.5</v>
      </c>
      <c r="D101" s="3">
        <v>1.5</v>
      </c>
      <c r="E101" s="3">
        <f t="shared" si="2"/>
        <v>18.75</v>
      </c>
      <c r="F101" s="3">
        <v>3.68</v>
      </c>
      <c r="G101" s="4" t="s">
        <v>27</v>
      </c>
      <c r="H101" s="2"/>
      <c r="I101" s="5">
        <v>20</v>
      </c>
      <c r="J101" s="25">
        <f t="shared" si="3"/>
        <v>69</v>
      </c>
    </row>
    <row r="102" spans="2:10" x14ac:dyDescent="0.2">
      <c r="B102" s="13" t="s">
        <v>12</v>
      </c>
      <c r="C102" s="3">
        <v>30</v>
      </c>
      <c r="D102" s="3">
        <v>1.5</v>
      </c>
      <c r="E102" s="3">
        <f t="shared" si="2"/>
        <v>45</v>
      </c>
      <c r="F102" s="3">
        <v>0.41</v>
      </c>
      <c r="G102" s="4" t="s">
        <v>13</v>
      </c>
      <c r="H102" s="2"/>
      <c r="I102" s="5">
        <v>20</v>
      </c>
      <c r="J102" s="25">
        <f t="shared" si="3"/>
        <v>18.45</v>
      </c>
    </row>
    <row r="103" spans="2:10" s="6" customFormat="1" x14ac:dyDescent="0.2">
      <c r="B103" s="10" t="s">
        <v>65</v>
      </c>
      <c r="C103" s="7"/>
      <c r="D103" s="7"/>
      <c r="E103" s="7"/>
      <c r="F103" s="7"/>
      <c r="G103" s="7"/>
      <c r="H103" s="7"/>
      <c r="I103" s="7"/>
      <c r="J103" s="11"/>
    </row>
    <row r="104" spans="2:10" s="6" customFormat="1" ht="25.5" x14ac:dyDescent="0.2">
      <c r="B104" s="10" t="s">
        <v>88</v>
      </c>
      <c r="C104" s="8">
        <f>C105*F105+C106*F106</f>
        <v>73.06</v>
      </c>
      <c r="D104" s="8">
        <v>1.5</v>
      </c>
      <c r="E104" s="8">
        <f t="shared" si="2"/>
        <v>109.59</v>
      </c>
      <c r="F104" s="8">
        <v>1</v>
      </c>
      <c r="G104" s="7" t="s">
        <v>5</v>
      </c>
      <c r="H104" s="7"/>
      <c r="I104" s="9">
        <v>20</v>
      </c>
      <c r="J104" s="12">
        <f t="shared" si="3"/>
        <v>109.59</v>
      </c>
    </row>
    <row r="105" spans="2:10" ht="25.5" x14ac:dyDescent="0.2">
      <c r="B105" s="13" t="s">
        <v>66</v>
      </c>
      <c r="C105" s="3">
        <v>43.06</v>
      </c>
      <c r="D105" s="3">
        <v>1.5</v>
      </c>
      <c r="E105" s="3">
        <f t="shared" si="2"/>
        <v>64.59</v>
      </c>
      <c r="F105" s="3">
        <v>1</v>
      </c>
      <c r="G105" s="4" t="s">
        <v>5</v>
      </c>
      <c r="H105" s="2"/>
      <c r="I105" s="5">
        <v>20</v>
      </c>
      <c r="J105" s="25">
        <f t="shared" si="3"/>
        <v>64.59</v>
      </c>
    </row>
    <row r="106" spans="2:10" x14ac:dyDescent="0.2">
      <c r="B106" s="13" t="s">
        <v>12</v>
      </c>
      <c r="C106" s="3">
        <v>30</v>
      </c>
      <c r="D106" s="3">
        <v>1.5</v>
      </c>
      <c r="E106" s="3">
        <f t="shared" si="2"/>
        <v>45</v>
      </c>
      <c r="F106" s="3">
        <v>1</v>
      </c>
      <c r="G106" s="4" t="s">
        <v>13</v>
      </c>
      <c r="H106" s="2"/>
      <c r="I106" s="5">
        <v>20</v>
      </c>
      <c r="J106" s="25">
        <f t="shared" si="3"/>
        <v>45</v>
      </c>
    </row>
    <row r="107" spans="2:10" s="6" customFormat="1" ht="25.5" x14ac:dyDescent="0.2">
      <c r="B107" s="10" t="s">
        <v>87</v>
      </c>
      <c r="C107" s="8">
        <f>C108*F108+C109*F109</f>
        <v>23.42</v>
      </c>
      <c r="D107" s="8">
        <v>1.5</v>
      </c>
      <c r="E107" s="8">
        <f t="shared" si="2"/>
        <v>35.130000000000003</v>
      </c>
      <c r="F107" s="8">
        <v>1</v>
      </c>
      <c r="G107" s="7" t="s">
        <v>5</v>
      </c>
      <c r="H107" s="7"/>
      <c r="I107" s="9">
        <v>20</v>
      </c>
      <c r="J107" s="12">
        <f t="shared" si="3"/>
        <v>35.130000000000003</v>
      </c>
    </row>
    <row r="108" spans="2:10" x14ac:dyDescent="0.2">
      <c r="B108" s="13" t="s">
        <v>67</v>
      </c>
      <c r="C108" s="3">
        <v>8.42</v>
      </c>
      <c r="D108" s="3">
        <v>1.5</v>
      </c>
      <c r="E108" s="3">
        <f t="shared" si="2"/>
        <v>12.629999999999999</v>
      </c>
      <c r="F108" s="3">
        <v>1</v>
      </c>
      <c r="G108" s="4" t="s">
        <v>5</v>
      </c>
      <c r="H108" s="2"/>
      <c r="I108" s="5">
        <v>20</v>
      </c>
      <c r="J108" s="25">
        <f t="shared" si="3"/>
        <v>12.629999999999999</v>
      </c>
    </row>
    <row r="109" spans="2:10" x14ac:dyDescent="0.2">
      <c r="B109" s="13" t="s">
        <v>12</v>
      </c>
      <c r="C109" s="3">
        <v>30</v>
      </c>
      <c r="D109" s="3">
        <v>1.5</v>
      </c>
      <c r="E109" s="3">
        <f t="shared" si="2"/>
        <v>45</v>
      </c>
      <c r="F109" s="3">
        <v>0.5</v>
      </c>
      <c r="G109" s="4" t="s">
        <v>13</v>
      </c>
      <c r="H109" s="2"/>
      <c r="I109" s="5">
        <v>20</v>
      </c>
      <c r="J109" s="25">
        <f t="shared" si="3"/>
        <v>22.5</v>
      </c>
    </row>
    <row r="110" spans="2:10" s="6" customFormat="1" x14ac:dyDescent="0.2">
      <c r="B110" s="10" t="s">
        <v>86</v>
      </c>
      <c r="C110" s="8">
        <f>C111*F111+C112*F112</f>
        <v>40.29</v>
      </c>
      <c r="D110" s="8">
        <v>1.5</v>
      </c>
      <c r="E110" s="8">
        <f t="shared" si="2"/>
        <v>60.435000000000002</v>
      </c>
      <c r="F110" s="8">
        <v>1</v>
      </c>
      <c r="G110" s="7" t="s">
        <v>5</v>
      </c>
      <c r="H110" s="7"/>
      <c r="I110" s="9">
        <v>20</v>
      </c>
      <c r="J110" s="12">
        <f t="shared" si="3"/>
        <v>60.435000000000002</v>
      </c>
    </row>
    <row r="111" spans="2:10" ht="25.5" x14ac:dyDescent="0.2">
      <c r="B111" s="13" t="s">
        <v>68</v>
      </c>
      <c r="C111" s="3">
        <v>10.29</v>
      </c>
      <c r="D111" s="3">
        <v>1.5</v>
      </c>
      <c r="E111" s="3">
        <f t="shared" si="2"/>
        <v>15.434999999999999</v>
      </c>
      <c r="F111" s="3">
        <v>1</v>
      </c>
      <c r="G111" s="4" t="s">
        <v>5</v>
      </c>
      <c r="H111" s="2"/>
      <c r="I111" s="5">
        <v>20</v>
      </c>
      <c r="J111" s="25">
        <f t="shared" si="3"/>
        <v>15.434999999999999</v>
      </c>
    </row>
    <row r="112" spans="2:10" x14ac:dyDescent="0.2">
      <c r="B112" s="13" t="s">
        <v>12</v>
      </c>
      <c r="C112" s="3">
        <v>30</v>
      </c>
      <c r="D112" s="3">
        <v>1.5</v>
      </c>
      <c r="E112" s="3">
        <f t="shared" si="2"/>
        <v>45</v>
      </c>
      <c r="F112" s="3">
        <v>1</v>
      </c>
      <c r="G112" s="4" t="s">
        <v>13</v>
      </c>
      <c r="H112" s="2"/>
      <c r="I112" s="5">
        <v>20</v>
      </c>
      <c r="J112" s="25">
        <f t="shared" si="3"/>
        <v>45</v>
      </c>
    </row>
    <row r="113" spans="2:10" s="6" customFormat="1" ht="25.5" x14ac:dyDescent="0.2">
      <c r="B113" s="10" t="s">
        <v>85</v>
      </c>
      <c r="C113" s="8">
        <f>C114*F114+C115*F115+C116*F116</f>
        <v>16.09</v>
      </c>
      <c r="D113" s="8">
        <v>1.5</v>
      </c>
      <c r="E113" s="8">
        <f t="shared" si="2"/>
        <v>24.134999999999998</v>
      </c>
      <c r="F113" s="8">
        <v>1</v>
      </c>
      <c r="G113" s="7" t="s">
        <v>5</v>
      </c>
      <c r="H113" s="7"/>
      <c r="I113" s="9">
        <v>20</v>
      </c>
      <c r="J113" s="12">
        <f t="shared" si="3"/>
        <v>24.134999999999998</v>
      </c>
    </row>
    <row r="114" spans="2:10" x14ac:dyDescent="0.2">
      <c r="B114" s="27" t="s">
        <v>84</v>
      </c>
      <c r="C114" s="3">
        <v>7.86</v>
      </c>
      <c r="D114" s="3">
        <v>1.5</v>
      </c>
      <c r="E114" s="3">
        <f t="shared" si="2"/>
        <v>11.790000000000001</v>
      </c>
      <c r="F114" s="3">
        <v>1</v>
      </c>
      <c r="G114" s="4" t="s">
        <v>5</v>
      </c>
      <c r="H114" s="2"/>
      <c r="I114" s="5">
        <v>20</v>
      </c>
      <c r="J114" s="25">
        <f t="shared" si="3"/>
        <v>11.790000000000001</v>
      </c>
    </row>
    <row r="115" spans="2:10" x14ac:dyDescent="0.2">
      <c r="B115" s="27" t="s">
        <v>83</v>
      </c>
      <c r="C115" s="3">
        <v>0.73</v>
      </c>
      <c r="D115" s="3">
        <v>1.5069999999999999</v>
      </c>
      <c r="E115" s="3">
        <f t="shared" si="2"/>
        <v>1.1001099999999999</v>
      </c>
      <c r="F115" s="3">
        <v>1</v>
      </c>
      <c r="G115" s="4" t="s">
        <v>27</v>
      </c>
      <c r="H115" s="2"/>
      <c r="I115" s="5">
        <v>20</v>
      </c>
      <c r="J115" s="25">
        <f t="shared" si="3"/>
        <v>1.1001099999999999</v>
      </c>
    </row>
    <row r="116" spans="2:10" x14ac:dyDescent="0.2">
      <c r="B116" s="13" t="s">
        <v>12</v>
      </c>
      <c r="C116" s="3">
        <v>30</v>
      </c>
      <c r="D116" s="3">
        <v>1.5</v>
      </c>
      <c r="E116" s="3">
        <f t="shared" si="2"/>
        <v>45</v>
      </c>
      <c r="F116" s="3">
        <v>0.25</v>
      </c>
      <c r="G116" s="4" t="s">
        <v>13</v>
      </c>
      <c r="H116" s="2"/>
      <c r="I116" s="5">
        <v>20</v>
      </c>
      <c r="J116" s="25">
        <f t="shared" si="3"/>
        <v>11.25</v>
      </c>
    </row>
    <row r="117" spans="2:10" s="6" customFormat="1" ht="25.5" x14ac:dyDescent="0.2">
      <c r="B117" s="10" t="s">
        <v>69</v>
      </c>
      <c r="C117" s="8">
        <f>C118*F118+C119*F119+C120*F120+C121*F121+C122*F122</f>
        <v>277.7</v>
      </c>
      <c r="D117" s="8">
        <v>1.5</v>
      </c>
      <c r="E117" s="8">
        <f t="shared" si="2"/>
        <v>416.54999999999995</v>
      </c>
      <c r="F117" s="8">
        <v>1</v>
      </c>
      <c r="G117" s="7" t="s">
        <v>5</v>
      </c>
      <c r="H117" s="7"/>
      <c r="I117" s="9">
        <v>20</v>
      </c>
      <c r="J117" s="12">
        <f t="shared" si="3"/>
        <v>416.54999999999995</v>
      </c>
    </row>
    <row r="118" spans="2:10" x14ac:dyDescent="0.2">
      <c r="B118" s="27" t="s">
        <v>82</v>
      </c>
      <c r="C118" s="3">
        <v>234</v>
      </c>
      <c r="D118" s="3">
        <v>1.5</v>
      </c>
      <c r="E118" s="3">
        <f t="shared" si="2"/>
        <v>351</v>
      </c>
      <c r="F118" s="3">
        <v>1</v>
      </c>
      <c r="G118" s="4" t="s">
        <v>5</v>
      </c>
      <c r="H118" s="2"/>
      <c r="I118" s="5">
        <v>20</v>
      </c>
      <c r="J118" s="25">
        <f t="shared" si="3"/>
        <v>351</v>
      </c>
    </row>
    <row r="119" spans="2:10" x14ac:dyDescent="0.2">
      <c r="B119" s="27" t="s">
        <v>81</v>
      </c>
      <c r="C119" s="3">
        <v>0.16</v>
      </c>
      <c r="D119" s="3">
        <v>1.5</v>
      </c>
      <c r="E119" s="3">
        <f t="shared" si="2"/>
        <v>0.24</v>
      </c>
      <c r="F119" s="3">
        <v>2</v>
      </c>
      <c r="G119" s="4" t="s">
        <v>5</v>
      </c>
      <c r="H119" s="2"/>
      <c r="I119" s="5">
        <v>20</v>
      </c>
      <c r="J119" s="25">
        <f t="shared" si="3"/>
        <v>0.48</v>
      </c>
    </row>
    <row r="120" spans="2:10" ht="25.5" x14ac:dyDescent="0.2">
      <c r="B120" s="27" t="s">
        <v>80</v>
      </c>
      <c r="C120" s="3">
        <v>8.7100000000000009</v>
      </c>
      <c r="D120" s="3">
        <v>1.5009999999999999</v>
      </c>
      <c r="E120" s="3">
        <f t="shared" si="2"/>
        <v>13.07371</v>
      </c>
      <c r="F120" s="3">
        <v>2</v>
      </c>
      <c r="G120" s="4" t="s">
        <v>5</v>
      </c>
      <c r="H120" s="2"/>
      <c r="I120" s="5">
        <v>20</v>
      </c>
      <c r="J120" s="25">
        <f t="shared" si="3"/>
        <v>26.14742</v>
      </c>
    </row>
    <row r="121" spans="2:10" x14ac:dyDescent="0.2">
      <c r="B121" s="13" t="s">
        <v>70</v>
      </c>
      <c r="C121" s="3">
        <v>0.08</v>
      </c>
      <c r="D121" s="3">
        <v>1.5</v>
      </c>
      <c r="E121" s="3">
        <f t="shared" si="2"/>
        <v>0.12</v>
      </c>
      <c r="F121" s="3">
        <v>2</v>
      </c>
      <c r="G121" s="4" t="s">
        <v>5</v>
      </c>
      <c r="H121" s="2"/>
      <c r="I121" s="5">
        <v>20</v>
      </c>
      <c r="J121" s="25">
        <f t="shared" si="3"/>
        <v>0.24</v>
      </c>
    </row>
    <row r="122" spans="2:10" x14ac:dyDescent="0.2">
      <c r="B122" s="13" t="s">
        <v>12</v>
      </c>
      <c r="C122" s="3">
        <v>30</v>
      </c>
      <c r="D122" s="3">
        <v>1.5</v>
      </c>
      <c r="E122" s="3">
        <f t="shared" si="2"/>
        <v>45</v>
      </c>
      <c r="F122" s="3">
        <v>0.86</v>
      </c>
      <c r="G122" s="4" t="s">
        <v>13</v>
      </c>
      <c r="H122" s="2"/>
      <c r="I122" s="5">
        <v>20</v>
      </c>
      <c r="J122" s="25">
        <f t="shared" si="3"/>
        <v>38.700000000000003</v>
      </c>
    </row>
    <row r="123" spans="2:10" s="6" customFormat="1" x14ac:dyDescent="0.2">
      <c r="B123" s="10" t="s">
        <v>71</v>
      </c>
      <c r="C123" s="8">
        <f>C124*F124+C125*F125+C126*F126</f>
        <v>588.89</v>
      </c>
      <c r="D123" s="8">
        <v>1.5</v>
      </c>
      <c r="E123" s="8">
        <f t="shared" si="2"/>
        <v>883.33500000000004</v>
      </c>
      <c r="F123" s="8">
        <v>1</v>
      </c>
      <c r="G123" s="7" t="s">
        <v>5</v>
      </c>
      <c r="H123" s="7"/>
      <c r="I123" s="9">
        <v>20</v>
      </c>
      <c r="J123" s="12">
        <f t="shared" si="3"/>
        <v>883.33500000000004</v>
      </c>
    </row>
    <row r="124" spans="2:10" x14ac:dyDescent="0.2">
      <c r="B124" s="13" t="s">
        <v>72</v>
      </c>
      <c r="C124" s="3">
        <v>381.89</v>
      </c>
      <c r="D124" s="3">
        <v>1.5</v>
      </c>
      <c r="E124" s="3">
        <f t="shared" si="2"/>
        <v>572.83500000000004</v>
      </c>
      <c r="F124" s="3">
        <v>1</v>
      </c>
      <c r="G124" s="4" t="s">
        <v>5</v>
      </c>
      <c r="H124" s="2"/>
      <c r="I124" s="5">
        <v>20</v>
      </c>
      <c r="J124" s="25">
        <f t="shared" si="3"/>
        <v>572.83500000000004</v>
      </c>
    </row>
    <row r="125" spans="2:10" x14ac:dyDescent="0.2">
      <c r="B125" s="13" t="s">
        <v>73</v>
      </c>
      <c r="C125" s="3">
        <v>1.18</v>
      </c>
      <c r="D125" s="3">
        <v>1.5</v>
      </c>
      <c r="E125" s="3">
        <f t="shared" si="2"/>
        <v>1.77</v>
      </c>
      <c r="F125" s="3">
        <v>150</v>
      </c>
      <c r="G125" s="4" t="s">
        <v>27</v>
      </c>
      <c r="H125" s="2"/>
      <c r="I125" s="5">
        <v>20</v>
      </c>
      <c r="J125" s="25">
        <f t="shared" si="3"/>
        <v>265.5</v>
      </c>
    </row>
    <row r="126" spans="2:10" x14ac:dyDescent="0.2">
      <c r="B126" s="13" t="s">
        <v>12</v>
      </c>
      <c r="C126" s="3">
        <v>30</v>
      </c>
      <c r="D126" s="3">
        <v>1.5</v>
      </c>
      <c r="E126" s="3">
        <f t="shared" si="2"/>
        <v>45</v>
      </c>
      <c r="F126" s="3">
        <v>1</v>
      </c>
      <c r="G126" s="4" t="s">
        <v>13</v>
      </c>
      <c r="H126" s="2"/>
      <c r="I126" s="5">
        <v>20</v>
      </c>
      <c r="J126" s="25">
        <f t="shared" si="3"/>
        <v>45</v>
      </c>
    </row>
    <row r="127" spans="2:10" s="6" customFormat="1" ht="25.5" x14ac:dyDescent="0.2">
      <c r="B127" s="10" t="s">
        <v>74</v>
      </c>
      <c r="C127" s="8">
        <f>C128*F128+C129*F129</f>
        <v>305.86</v>
      </c>
      <c r="D127" s="8">
        <v>1.5</v>
      </c>
      <c r="E127" s="8">
        <f t="shared" si="2"/>
        <v>458.79</v>
      </c>
      <c r="F127" s="8">
        <v>1</v>
      </c>
      <c r="G127" s="7" t="s">
        <v>5</v>
      </c>
      <c r="H127" s="7"/>
      <c r="I127" s="9">
        <v>20</v>
      </c>
      <c r="J127" s="12">
        <f t="shared" si="3"/>
        <v>458.79</v>
      </c>
    </row>
    <row r="128" spans="2:10" ht="25.5" x14ac:dyDescent="0.2">
      <c r="B128" s="13" t="s">
        <v>75</v>
      </c>
      <c r="C128" s="3">
        <v>245.86</v>
      </c>
      <c r="D128" s="3">
        <v>1.5</v>
      </c>
      <c r="E128" s="3">
        <f t="shared" si="2"/>
        <v>368.79</v>
      </c>
      <c r="F128" s="3">
        <v>1</v>
      </c>
      <c r="G128" s="4" t="s">
        <v>5</v>
      </c>
      <c r="H128" s="2"/>
      <c r="I128" s="5">
        <v>20</v>
      </c>
      <c r="J128" s="25">
        <f t="shared" si="3"/>
        <v>368.79</v>
      </c>
    </row>
    <row r="129" spans="2:10" x14ac:dyDescent="0.2">
      <c r="B129" s="13" t="s">
        <v>12</v>
      </c>
      <c r="C129" s="3">
        <v>30</v>
      </c>
      <c r="D129" s="3">
        <v>1.5</v>
      </c>
      <c r="E129" s="3">
        <f t="shared" si="2"/>
        <v>45</v>
      </c>
      <c r="F129" s="3">
        <v>2</v>
      </c>
      <c r="G129" s="4" t="s">
        <v>13</v>
      </c>
      <c r="H129" s="2"/>
      <c r="I129" s="5">
        <v>20</v>
      </c>
      <c r="J129" s="25">
        <f t="shared" si="3"/>
        <v>90</v>
      </c>
    </row>
    <row r="130" spans="2:10" s="6" customFormat="1" x14ac:dyDescent="0.2">
      <c r="B130" s="10" t="s">
        <v>76</v>
      </c>
      <c r="C130" s="8">
        <f>C131*F131+C132*F132</f>
        <v>299.54000000000002</v>
      </c>
      <c r="D130" s="8">
        <v>1.5</v>
      </c>
      <c r="E130" s="8">
        <f t="shared" si="2"/>
        <v>449.31000000000006</v>
      </c>
      <c r="F130" s="8">
        <v>1</v>
      </c>
      <c r="G130" s="7" t="s">
        <v>5</v>
      </c>
      <c r="H130" s="7"/>
      <c r="I130" s="9">
        <v>20</v>
      </c>
      <c r="J130" s="12">
        <f t="shared" si="3"/>
        <v>449.31000000000006</v>
      </c>
    </row>
    <row r="131" spans="2:10" x14ac:dyDescent="0.2">
      <c r="B131" s="27" t="s">
        <v>79</v>
      </c>
      <c r="C131" s="3">
        <v>284.54000000000002</v>
      </c>
      <c r="D131" s="3">
        <v>1.5</v>
      </c>
      <c r="E131" s="3">
        <f t="shared" si="2"/>
        <v>426.81000000000006</v>
      </c>
      <c r="F131" s="3">
        <v>1</v>
      </c>
      <c r="G131" s="4" t="s">
        <v>5</v>
      </c>
      <c r="H131" s="2"/>
      <c r="I131" s="5">
        <v>20</v>
      </c>
      <c r="J131" s="25">
        <f t="shared" si="3"/>
        <v>426.81000000000006</v>
      </c>
    </row>
    <row r="132" spans="2:10" x14ac:dyDescent="0.2">
      <c r="B132" s="13" t="s">
        <v>12</v>
      </c>
      <c r="C132" s="3">
        <v>30</v>
      </c>
      <c r="D132" s="3">
        <v>1.5</v>
      </c>
      <c r="E132" s="3">
        <f t="shared" si="2"/>
        <v>45</v>
      </c>
      <c r="F132" s="3">
        <v>0.5</v>
      </c>
      <c r="G132" s="4" t="s">
        <v>13</v>
      </c>
      <c r="H132" s="2"/>
      <c r="I132" s="5">
        <v>20</v>
      </c>
      <c r="J132" s="25">
        <f t="shared" si="3"/>
        <v>22.5</v>
      </c>
    </row>
    <row r="133" spans="2:10" s="6" customFormat="1" x14ac:dyDescent="0.2">
      <c r="B133" s="10" t="s">
        <v>78</v>
      </c>
      <c r="C133" s="8">
        <f>C134*E134+C135*E135</f>
        <v>10119.197399999999</v>
      </c>
      <c r="D133" s="8">
        <v>1.5</v>
      </c>
      <c r="E133" s="8">
        <f t="shared" si="2"/>
        <v>15178.7961</v>
      </c>
      <c r="F133" s="8">
        <v>1</v>
      </c>
      <c r="G133" s="7" t="s">
        <v>43</v>
      </c>
      <c r="H133" s="7"/>
      <c r="I133" s="9">
        <v>20</v>
      </c>
      <c r="J133" s="12">
        <f t="shared" si="3"/>
        <v>15178.7961</v>
      </c>
    </row>
    <row r="134" spans="2:10" x14ac:dyDescent="0.2">
      <c r="B134" s="27" t="s">
        <v>77</v>
      </c>
      <c r="C134" s="3">
        <v>76.459999999999994</v>
      </c>
      <c r="D134" s="3">
        <v>1.5</v>
      </c>
      <c r="E134" s="3">
        <f t="shared" si="2"/>
        <v>114.69</v>
      </c>
      <c r="F134" s="3">
        <v>1.05</v>
      </c>
      <c r="G134" s="4" t="s">
        <v>43</v>
      </c>
      <c r="H134" s="2"/>
      <c r="I134" s="5">
        <v>20</v>
      </c>
      <c r="J134" s="25">
        <f t="shared" si="3"/>
        <v>120.42450000000001</v>
      </c>
    </row>
    <row r="135" spans="2:10" ht="13.5" thickBot="1" x14ac:dyDescent="0.25">
      <c r="B135" s="14" t="s">
        <v>12</v>
      </c>
      <c r="C135" s="15">
        <v>30</v>
      </c>
      <c r="D135" s="15">
        <v>1.5</v>
      </c>
      <c r="E135" s="15">
        <f t="shared" si="2"/>
        <v>45</v>
      </c>
      <c r="F135" s="15">
        <v>0.5</v>
      </c>
      <c r="G135" s="16" t="s">
        <v>13</v>
      </c>
      <c r="H135" s="17"/>
      <c r="I135" s="18">
        <v>20</v>
      </c>
      <c r="J135" s="26">
        <f t="shared" si="3"/>
        <v>22.5</v>
      </c>
    </row>
    <row r="138" spans="2:10" ht="13.5" thickBot="1" x14ac:dyDescent="0.25"/>
    <row r="139" spans="2:10" ht="66" customHeight="1" thickBot="1" x14ac:dyDescent="0.25">
      <c r="B139" s="28" t="s">
        <v>104</v>
      </c>
      <c r="C139" s="29"/>
      <c r="D139" s="29"/>
      <c r="E139" s="30"/>
    </row>
  </sheetData>
  <mergeCells count="2">
    <mergeCell ref="B139:E139"/>
    <mergeCell ref="B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2AB49773-B8A4-4584-922F-9A31C422EF0E}"/>
</file>

<file path=customXml/itemProps2.xml><?xml version="1.0" encoding="utf-8"?>
<ds:datastoreItem xmlns:ds="http://schemas.openxmlformats.org/officeDocument/2006/customXml" ds:itemID="{FEC58CC2-1086-494B-930F-0C83DEB112E8}"/>
</file>

<file path=customXml/itemProps3.xml><?xml version="1.0" encoding="utf-8"?>
<ds:datastoreItem xmlns:ds="http://schemas.openxmlformats.org/officeDocument/2006/customXml" ds:itemID="{73BAD507-3E91-4CA0-963A-9434746E90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76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