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A0ADB82C-6E7B-4A2B-932A-F51AA62E7D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5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1" i="1" l="1"/>
  <c r="C113" i="1"/>
  <c r="E113" i="1" s="1"/>
  <c r="J113" i="1" s="1"/>
  <c r="C106" i="1"/>
  <c r="E106" i="1" s="1"/>
  <c r="J106" i="1" s="1"/>
  <c r="C102" i="1"/>
  <c r="E102" i="1" s="1"/>
  <c r="J102" i="1" s="1"/>
  <c r="C95" i="1"/>
  <c r="E95" i="1" s="1"/>
  <c r="J95" i="1" s="1"/>
  <c r="C90" i="1"/>
  <c r="E90" i="1" s="1"/>
  <c r="J90" i="1" s="1"/>
  <c r="C83" i="1"/>
  <c r="E83" i="1" s="1"/>
  <c r="J83" i="1" s="1"/>
  <c r="C79" i="1"/>
  <c r="E79" i="1" s="1"/>
  <c r="J79" i="1" s="1"/>
  <c r="C71" i="1"/>
  <c r="E71" i="1" s="1"/>
  <c r="J71" i="1" s="1"/>
  <c r="C65" i="1"/>
  <c r="E65" i="1" s="1"/>
  <c r="J65" i="1" s="1"/>
  <c r="C61" i="1"/>
  <c r="E61" i="1" s="1"/>
  <c r="J61" i="1" s="1"/>
  <c r="C54" i="1"/>
  <c r="E54" i="1" s="1"/>
  <c r="J54" i="1" s="1"/>
  <c r="C49" i="1"/>
  <c r="E49" i="1" s="1"/>
  <c r="J49" i="1" s="1"/>
  <c r="C45" i="1"/>
  <c r="E45" i="1" s="1"/>
  <c r="J45" i="1" s="1"/>
  <c r="C41" i="1"/>
  <c r="E41" i="1" s="1"/>
  <c r="J41" i="1" s="1"/>
  <c r="C39" i="1"/>
  <c r="E39" i="1" s="1"/>
  <c r="J39" i="1" s="1"/>
  <c r="C35" i="1"/>
  <c r="E35" i="1" s="1"/>
  <c r="J35" i="1" s="1"/>
  <c r="C31" i="1"/>
  <c r="E31" i="1" s="1"/>
  <c r="J31" i="1" s="1"/>
  <c r="C25" i="1"/>
  <c r="C16" i="1"/>
  <c r="E16" i="1" s="1"/>
  <c r="J16" i="1" s="1"/>
  <c r="C11" i="1"/>
  <c r="E11" i="1" s="1"/>
  <c r="J11" i="1" s="1"/>
  <c r="C9" i="1"/>
  <c r="E9" i="1" s="1"/>
  <c r="J9" i="1" s="1"/>
  <c r="C7" i="1"/>
  <c r="E7" i="1" s="1"/>
  <c r="J7" i="1" s="1"/>
  <c r="J30" i="1"/>
  <c r="J33" i="1"/>
  <c r="J55" i="1"/>
  <c r="J56" i="1"/>
  <c r="J57" i="1"/>
  <c r="J58" i="1"/>
  <c r="J68" i="1"/>
  <c r="J75" i="1"/>
  <c r="J107" i="1"/>
  <c r="J108" i="1"/>
  <c r="J109" i="1"/>
  <c r="J115" i="1"/>
  <c r="E8" i="1"/>
  <c r="J8" i="1" s="1"/>
  <c r="E10" i="1"/>
  <c r="J10" i="1" s="1"/>
  <c r="E12" i="1"/>
  <c r="J12" i="1" s="1"/>
  <c r="E13" i="1"/>
  <c r="J13" i="1" s="1"/>
  <c r="E17" i="1"/>
  <c r="J17" i="1" s="1"/>
  <c r="E18" i="1"/>
  <c r="J18" i="1" s="1"/>
  <c r="E19" i="1"/>
  <c r="J19" i="1" s="1"/>
  <c r="E20" i="1"/>
  <c r="J20" i="1" s="1"/>
  <c r="E21" i="1"/>
  <c r="J21" i="1" s="1"/>
  <c r="E22" i="1"/>
  <c r="J22" i="1" s="1"/>
  <c r="E23" i="1"/>
  <c r="J23" i="1" s="1"/>
  <c r="E24" i="1"/>
  <c r="J24" i="1" s="1"/>
  <c r="E25" i="1"/>
  <c r="J25" i="1" s="1"/>
  <c r="E26" i="1"/>
  <c r="J26" i="1" s="1"/>
  <c r="E27" i="1"/>
  <c r="J27" i="1" s="1"/>
  <c r="E28" i="1"/>
  <c r="J28" i="1" s="1"/>
  <c r="E29" i="1"/>
  <c r="J29" i="1" s="1"/>
  <c r="E30" i="1"/>
  <c r="E32" i="1"/>
  <c r="J32" i="1" s="1"/>
  <c r="E33" i="1"/>
  <c r="E34" i="1"/>
  <c r="J34" i="1" s="1"/>
  <c r="E36" i="1"/>
  <c r="J36" i="1" s="1"/>
  <c r="E37" i="1"/>
  <c r="J37" i="1" s="1"/>
  <c r="E38" i="1"/>
  <c r="J38" i="1" s="1"/>
  <c r="E40" i="1"/>
  <c r="J40" i="1" s="1"/>
  <c r="E42" i="1"/>
  <c r="J42" i="1" s="1"/>
  <c r="E46" i="1"/>
  <c r="J46" i="1" s="1"/>
  <c r="E47" i="1"/>
  <c r="J47" i="1" s="1"/>
  <c r="E48" i="1"/>
  <c r="J48" i="1" s="1"/>
  <c r="E50" i="1"/>
  <c r="J50" i="1" s="1"/>
  <c r="E51" i="1"/>
  <c r="J51" i="1" s="1"/>
  <c r="E52" i="1"/>
  <c r="J52" i="1" s="1"/>
  <c r="E53" i="1"/>
  <c r="J53" i="1" s="1"/>
  <c r="E55" i="1"/>
  <c r="E56" i="1"/>
  <c r="E57" i="1"/>
  <c r="E58" i="1"/>
  <c r="E59" i="1"/>
  <c r="J59" i="1" s="1"/>
  <c r="E62" i="1"/>
  <c r="J62" i="1" s="1"/>
  <c r="E63" i="1"/>
  <c r="J63" i="1" s="1"/>
  <c r="E64" i="1"/>
  <c r="J64" i="1" s="1"/>
  <c r="E66" i="1"/>
  <c r="J66" i="1" s="1"/>
  <c r="E67" i="1"/>
  <c r="J67" i="1" s="1"/>
  <c r="E68" i="1"/>
  <c r="E69" i="1"/>
  <c r="J69" i="1" s="1"/>
  <c r="E70" i="1"/>
  <c r="J70" i="1" s="1"/>
  <c r="E72" i="1"/>
  <c r="J72" i="1" s="1"/>
  <c r="E73" i="1"/>
  <c r="J73" i="1" s="1"/>
  <c r="E74" i="1"/>
  <c r="J74" i="1" s="1"/>
  <c r="E75" i="1"/>
  <c r="E76" i="1"/>
  <c r="J76" i="1" s="1"/>
  <c r="E80" i="1"/>
  <c r="J80" i="1" s="1"/>
  <c r="E81" i="1"/>
  <c r="J81" i="1" s="1"/>
  <c r="E82" i="1"/>
  <c r="J82" i="1" s="1"/>
  <c r="E84" i="1"/>
  <c r="J84" i="1" s="1"/>
  <c r="E85" i="1"/>
  <c r="J85" i="1" s="1"/>
  <c r="E86" i="1"/>
  <c r="J86" i="1" s="1"/>
  <c r="E87" i="1"/>
  <c r="J87" i="1" s="1"/>
  <c r="E88" i="1"/>
  <c r="J88" i="1" s="1"/>
  <c r="E91" i="1"/>
  <c r="J91" i="1" s="1"/>
  <c r="E92" i="1"/>
  <c r="J92" i="1" s="1"/>
  <c r="E93" i="1"/>
  <c r="J93" i="1" s="1"/>
  <c r="E94" i="1"/>
  <c r="J94" i="1" s="1"/>
  <c r="E96" i="1"/>
  <c r="J96" i="1" s="1"/>
  <c r="E97" i="1"/>
  <c r="J97" i="1" s="1"/>
  <c r="E98" i="1"/>
  <c r="J98" i="1" s="1"/>
  <c r="E99" i="1"/>
  <c r="J99" i="1" s="1"/>
  <c r="E100" i="1"/>
  <c r="J100" i="1" s="1"/>
  <c r="E103" i="1"/>
  <c r="J103" i="1" s="1"/>
  <c r="E104" i="1"/>
  <c r="J104" i="1" s="1"/>
  <c r="E105" i="1"/>
  <c r="J105" i="1" s="1"/>
  <c r="E107" i="1"/>
  <c r="E108" i="1"/>
  <c r="E109" i="1"/>
  <c r="E110" i="1"/>
  <c r="J110" i="1" s="1"/>
  <c r="E111" i="1"/>
  <c r="J111" i="1" s="1"/>
  <c r="E112" i="1"/>
  <c r="J112" i="1" s="1"/>
  <c r="E114" i="1"/>
  <c r="J114" i="1" s="1"/>
  <c r="E115" i="1"/>
  <c r="E116" i="1"/>
  <c r="J116" i="1" s="1"/>
  <c r="E117" i="1"/>
  <c r="J117" i="1" s="1"/>
  <c r="E118" i="1"/>
  <c r="J118" i="1" s="1"/>
  <c r="E119" i="1"/>
  <c r="J119" i="1" s="1"/>
  <c r="E120" i="1"/>
  <c r="J120" i="1" s="1"/>
  <c r="E121" i="1"/>
  <c r="J121" i="1" s="1"/>
  <c r="E122" i="1"/>
  <c r="J122" i="1" s="1"/>
</calcChain>
</file>

<file path=xl/sharedStrings.xml><?xml version="1.0" encoding="utf-8"?>
<sst xmlns="http://schemas.openxmlformats.org/spreadsheetml/2006/main" count="235" uniqueCount="82">
  <si>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</si>
  <si>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</si>
  <si>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</si>
  <si>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</si>
  <si>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</si>
  <si>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</si>
  <si>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</si>
  <si>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</si>
  <si>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</si>
  <si>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OUVRAGES PREPARATOIRES</t>
  </si>
  <si>
    <t>Protection des sols intérieurs avant travaux à l'aide de bâches en toiles locaux non meublés</t>
  </si>
  <si>
    <t>M²</t>
  </si>
  <si>
    <t>Main d'oeuvre</t>
  </si>
  <si>
    <t>H</t>
  </si>
  <si>
    <t>Protection des meubles à l'aide de bâche en toile décompter la surface habitable meublée normal. après que le propriétaire ait protégé objets de décor./bibelots</t>
  </si>
  <si>
    <t>Ponçage de mur (plâtre, enduit, anciennes peintures)</t>
  </si>
  <si>
    <t>PEINTURE SUR PLÂTRE ET PLACO</t>
  </si>
  <si>
    <t>MURS et PLAFONDS</t>
  </si>
  <si>
    <t>Finition A sur plaques de plâtre (solution aqueuse) comprenant : époussetage, impression, rebouchage, révision des joints, enduit repassé, ponçage, époussetage, couche intermédiaire, révision, couche de finition.</t>
  </si>
  <si>
    <t>L</t>
  </si>
  <si>
    <t>KG</t>
  </si>
  <si>
    <t>Enduit mixte à laquer de finition pour peintures tendues et brillantes (5 kg)</t>
  </si>
  <si>
    <t>Enduit de finition cachet bleu extra fin de lissage pour l'intérieur (7 kg)</t>
  </si>
  <si>
    <t>Finition B sur plaques de plâtre (solution aqueuse) comprenant : époussetage, impression, révision des joints, enduit non repassé, rebouchage, ponçage, époussetage, couche intermédiaire, couche de finition.</t>
  </si>
  <si>
    <t>Finition C sur plaques de plâtre (solution aqueuse) comprenant : époussetage, impression, couche de finition.</t>
  </si>
  <si>
    <t>Eau avec assainissement</t>
  </si>
  <si>
    <t>M³</t>
  </si>
  <si>
    <t>Exécution sur échafaudage roulant par mètre carré (travaux éxécutés au delà de 3.00 m de hauteur)</t>
  </si>
  <si>
    <t>Supplément pour travaux en plafond à une hauteur &lt; 2.50 m</t>
  </si>
  <si>
    <t>PEINTURES SUR BOIS</t>
  </si>
  <si>
    <t>ESCALIER</t>
  </si>
  <si>
    <t>Finition C (vernis solution aqueuse) comprenant : brossage, impression, couche de finition</t>
  </si>
  <si>
    <t>ML</t>
  </si>
  <si>
    <t>Finition B (vernis solution aqueuse) comprenant : brossage, impression, ponçage, couche intermédiaire, couche de finition</t>
  </si>
  <si>
    <t>Finition A (vernis solution aqueuse) comprenant : impression, ponçage, rebouchage, couche intermédiaire, ponçage entre couches, couche de finition</t>
  </si>
  <si>
    <t>HUISSERIE</t>
  </si>
  <si>
    <t>Huisserie Finition C (Peinture solution solvantée) comprenant : brossage, impression, couche de finition</t>
  </si>
  <si>
    <t>Huisserie finition B (Peinture solution solvantée) comprenant : brossage, époussetage, impression, ponçage, époussetage, couche intermédiaire, couche de finition</t>
  </si>
  <si>
    <t>Huisserie Finition A (Peinture solution solvantée) comprenant : brossage, impression, couche de finition</t>
  </si>
  <si>
    <t>PEINTURES SUR ELEMENTS METALIQUES</t>
  </si>
  <si>
    <t>FERREUX</t>
  </si>
  <si>
    <t>Finition C à la brosse (travaux en intérieur) (subjectile métaux ferreux avec primaire inhibiteur de corrosion) comprenant : nettoyage, dépoussiérage, retouches à la peinture primaire, couche de finition</t>
  </si>
  <si>
    <t>Finition B au pistolet (travaux en intérieur) (subjectile métaux ferreux avec primaire inhibiteur de corrosion) comprenant : nettoyage, dépoussiérage, retouches à la peinture primaire, couche intermédiaire, couche de finition</t>
  </si>
  <si>
    <t>Diluant 2240 (5 litres)</t>
  </si>
  <si>
    <t>Diluant N° 13 (20 litres)</t>
  </si>
  <si>
    <t>NON FERREUX</t>
  </si>
  <si>
    <t>Finition C à la brosse (travaux en intérieur) (subjectile métaux non ferreux) comprenant : nettoyage, dépoussiérage, dégraissage ou dérochage, rinçage, peinture primaire réactive, couche de finition</t>
  </si>
  <si>
    <t>Nettoyant et dérochant destiné au nettoyage des sols bruts avant application de peinture, revêtement ou avant d'effectuer les ragréages (5 litres)</t>
  </si>
  <si>
    <t>Finition B à la brosse (travaux en intérieur) (subjectile métaux non ferreux) comprenant : nettoyage, dépoussiérage, dégraissage ou dérochage, rinçage, peinture primaire réactive, couche intermédiaire, couche de finition</t>
  </si>
  <si>
    <t>PEINTURES SUR BETON</t>
  </si>
  <si>
    <t>Finition C en solution aqueuse, sur béton brut de décoffrage parement soigné, travaux en intérieur comprenant : égrenage, brossage, époussetage, impression spéciale, couche de finition</t>
  </si>
  <si>
    <t>Finition B en solution aqueuse, sur béton brut de décoffrage parement soigné, travaux en intérieur comprenant : égrenage, brossage, époussetage, impression spéciale, dégrossissage, enduit repassé /non repassé, ponçage, époussetage, couche intermédiaire, couche de finition.</t>
  </si>
  <si>
    <t>Finition A en solution aqueuse, sur béton brut de décoffrage parement soigné, travaux en intérieur comprenant : égrenage, brossage, époussetage, impression spéciale, dégrossissage, enduit repassé/non repassé, ponçage, époussetage, révision, couche intermédiaire, couche de finition</t>
  </si>
  <si>
    <t>Supplément pour travaux en plafond à une hauteur &gt; 2.50 m &lt;= 3.50 m</t>
  </si>
  <si>
    <t>Papier abrasif PU 414 grain 80 - 28 x 23 cm</t>
  </si>
  <si>
    <t>Impression phase aqueuse nourrissante multi-surface travaux courants (Plaques de plâtre) (15 litres) (8 à 10 m²/l)</t>
  </si>
  <si>
    <t xml:space="preserve">Peinture mate phase aqueuse aux résines acryliques en phase aqueuse aspect mat arrondi trés grande blancheur stable (monocouche 6 à 8 m²/L, bicouche 8 à 12 m²/L) (eau) (15 litres) </t>
  </si>
  <si>
    <t>Enduit cachet blanc fin garnissant d'entretien et de rénovation pour travaux rapides en intérieur (15 kg)</t>
  </si>
  <si>
    <t xml:space="preserve">Peinture mate phase aqueuse à base de résines alkyde et acrylique en émulsion aspect mat légèrement poché (10 à 12 m²/L)(15 litres) </t>
  </si>
  <si>
    <t xml:space="preserve">Peinture mate phase aqueuse aux résines acryliques en dispersion aqueuse aspect mat poché applicable au pistolet (5 à 8 m²/L) (15 litres) </t>
  </si>
  <si>
    <t>Peinture mate phase aqueuse résines alkyde et acrylique en émulsion aspect mat poché nourrit les fonds légèrement absorbants (10 à 12 m²/L) (consommation 0,103 l/m²) application au pistolet</t>
  </si>
  <si>
    <t>Vernis brillant transparent à base de résines acrylique en phase aqueuse (13 à 15 m²/L) (eau) (intérieur/extérieur)</t>
  </si>
  <si>
    <t xml:space="preserve">Vernis mat transparent à base de résines acrylique en phase aqueuse (13 à 15 m²/L) (eau) (intérieur) </t>
  </si>
  <si>
    <t xml:space="preserve">Vernis brillant transparent à base de résines acrylique en phase aqueuse (13 à 15 m²/L) (eau) (intérieur/extérieur) </t>
  </si>
  <si>
    <t>Pâte à rénover bi-composante à base de résine époxy. Intérieur/Extérieur</t>
  </si>
  <si>
    <t xml:space="preserve">Impression alkyde nourrissante concentrée, base solvant, intérieur/extérieur, excellente opacité, uniformise l'absorption des fonds, (8 à 10 m²/L) (15 litres) </t>
  </si>
  <si>
    <t>Impression et finition alkyde microporeuse satinée à séchage ultra-rapide. Microporeuse, très bonne résistance aux intempéries, fort pouvoir garnissant et opacifiant (11 à 14 m²/L) (solvant) (15 litres) (</t>
  </si>
  <si>
    <t>Impression et finition alkyde microporeuse satinée à séchage ultra-rapide. Microporeuse, très bonne résistance aux intempéries, fort pouvoir garnissant et opacifiant (11 à 14 m²/L) (solvant) (15 litres)</t>
  </si>
  <si>
    <t xml:space="preserve">Peinture laque alkyde tendue d'aspect satinée haute qualité à séchage ultra-rapide. Excellent tendu, Fort pouvoir garnissant, très bonne opacité (14 à 16 m²/L) (solvant) (10 litres) </t>
  </si>
  <si>
    <t>Primaire glycérophtalique modifié pigmenté au phosphate de zinc (5.6 à 7.5 m²/L) (20 litres) (Intérieur/Extérieur)</t>
  </si>
  <si>
    <t>Peinture finition glycérophtalique brillante (14.3 à 12.5 m²/L) (Intérieur/Extérieur)</t>
  </si>
  <si>
    <t xml:space="preserve">Primaire glycérophtalique modifié pigmenté au phosphate de zinc (5.6 à 7.5 m²/L) (20 litres) (Intérieur/Extérieur) </t>
  </si>
  <si>
    <t xml:space="preserve">Primaire/finition alkyde de protection antirouille en phase solvant. Solution monocomposante économique à séchage rapide. Base L (7.3 à 11,6 m²/L) (20 litres) (Intérieur/Extérieur) </t>
  </si>
  <si>
    <t xml:space="preserve">Peinture finition glycérophtalique brillante (14.3 à 12.5 m²/L) (Intérieur/Extérieur) </t>
  </si>
  <si>
    <t xml:space="preserve">Primaire glycérophtalique modifié pigmenté au phosphate de zinc (7 à 14 m²/L) (Intérieur/Extérieur) </t>
  </si>
  <si>
    <t xml:space="preserve">Primaire/Finition glycérophtalique modifié finition satinée (7.50 à 11.25 m²/L) (Intérieur/Extérieur) </t>
  </si>
  <si>
    <t xml:space="preserve">Impression phase aqueuse intérieure, à base de résines acrylique et alkyde en émulsion, aspect mat velouté tendu, (non applicable sur support alcalin) excellente opacité, film souple (8 à 10 m²/L) (15 litres) </t>
  </si>
  <si>
    <t>Peinture mate phase aqueuse à base de résines alkyde et acrylique en émulsion aspect mat légèrement poché (10 à 12 m²/L)(15 litres)</t>
  </si>
  <si>
    <t>Peinture mate phase aqueuse aux résines acryliques en phase aqueuse aspect mat arrondi trés grande blancheur stable (monocouche 6 à 8 m²/L, bicouche 8 à 12 m²/L) (eau) (15 litres)</t>
  </si>
  <si>
    <t xml:space="preserve">Joint PR4 25kg 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</si>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</sst>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12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i/>
      <sz val="10"/>
      <color indexed="2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4" fillId="0" borderId="0" xfId="0" applyFont="1"/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righ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8"/>
  <sheetViews>
    <sheetView tabSelected="1" workbookViewId="0">
      <selection activeCell="G128" sqref="G128"/>
    </sheetView>
  </sheetViews>
  <sheetFormatPr baseColWidth="10" defaultRowHeight="12.75" x14ac:dyDescent="0.2"/>
  <cols>
    <col min="1" max="1" width="2.85546875" customWidth="1"/>
    <col min="2" max="2" width="57.140625" customWidth="1"/>
    <col min="3" max="3" width="17" bestFit="1" customWidth="1"/>
    <col min="4" max="8" width="11.28515625"/>
    <col min="9" max="9" width="18.5703125" customWidth="1"/>
    <col min="10" max="10" width="11.28515625"/>
  </cols>
  <sheetData>
    <row r="2" spans="2:10" x14ac:dyDescent="0.2">
      <c r="B2" s="31" t="s">
        <v>80</v>
      </c>
      <c r="C2" s="31"/>
      <c r="D2" s="31"/>
      <c r="E2" s="31"/>
      <c r="F2" s="31"/>
      <c r="G2" s="31"/>
      <c r="H2" s="31"/>
      <c r="I2" s="31"/>
      <c r="J2" s="31"/>
    </row>
    <row r="4" spans="2:10" ht="13.5" thickBot="1" x14ac:dyDescent="0.25"/>
    <row r="5" spans="2:10" s="17" customFormat="1" x14ac:dyDescent="0.2">
      <c r="B5" s="14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6" t="s">
        <v>8</v>
      </c>
    </row>
    <row r="6" spans="2:10" ht="15.75" x14ac:dyDescent="0.2">
      <c r="B6" s="18" t="s">
        <v>9</v>
      </c>
      <c r="C6" s="1"/>
      <c r="D6" s="1"/>
      <c r="E6" s="1"/>
      <c r="F6" s="1"/>
      <c r="G6" s="1"/>
      <c r="H6" s="1"/>
      <c r="I6" s="1"/>
      <c r="J6" s="6"/>
    </row>
    <row r="7" spans="2:10" s="17" customFormat="1" ht="25.5" x14ac:dyDescent="0.2">
      <c r="B7" s="22" t="s">
        <v>10</v>
      </c>
      <c r="C7" s="23">
        <f>C8*F8</f>
        <v>1.5</v>
      </c>
      <c r="D7" s="23">
        <v>1.5</v>
      </c>
      <c r="E7" s="23">
        <f>C7*D7</f>
        <v>2.25</v>
      </c>
      <c r="F7" s="23">
        <v>1</v>
      </c>
      <c r="G7" s="24" t="s">
        <v>11</v>
      </c>
      <c r="H7" s="24"/>
      <c r="I7" s="25">
        <v>20</v>
      </c>
      <c r="J7" s="26">
        <f>E7*F7</f>
        <v>2.25</v>
      </c>
    </row>
    <row r="8" spans="2:10" x14ac:dyDescent="0.2">
      <c r="B8" s="8" t="s">
        <v>12</v>
      </c>
      <c r="C8" s="3">
        <v>30</v>
      </c>
      <c r="D8" s="3">
        <v>1.5</v>
      </c>
      <c r="E8" s="3">
        <f t="shared" ref="E8:E71" si="0">C8*D8</f>
        <v>45</v>
      </c>
      <c r="F8" s="3">
        <v>0.05</v>
      </c>
      <c r="G8" s="4" t="s">
        <v>13</v>
      </c>
      <c r="H8" s="1"/>
      <c r="I8" s="5">
        <v>20</v>
      </c>
      <c r="J8" s="20">
        <f t="shared" ref="J8:J71" si="1">E8*F8</f>
        <v>2.25</v>
      </c>
    </row>
    <row r="9" spans="2:10" s="17" customFormat="1" ht="38.25" x14ac:dyDescent="0.2">
      <c r="B9" s="22" t="s">
        <v>14</v>
      </c>
      <c r="C9" s="23">
        <f>C10*F10</f>
        <v>2.25</v>
      </c>
      <c r="D9" s="23">
        <v>1.5</v>
      </c>
      <c r="E9" s="23">
        <f t="shared" si="0"/>
        <v>3.375</v>
      </c>
      <c r="F9" s="23">
        <v>1</v>
      </c>
      <c r="G9" s="24" t="s">
        <v>11</v>
      </c>
      <c r="H9" s="24"/>
      <c r="I9" s="25">
        <v>20</v>
      </c>
      <c r="J9" s="26">
        <f t="shared" si="1"/>
        <v>3.375</v>
      </c>
    </row>
    <row r="10" spans="2:10" x14ac:dyDescent="0.2">
      <c r="B10" s="8" t="s">
        <v>12</v>
      </c>
      <c r="C10" s="3">
        <v>30</v>
      </c>
      <c r="D10" s="3">
        <v>1.5</v>
      </c>
      <c r="E10" s="3">
        <f t="shared" si="0"/>
        <v>45</v>
      </c>
      <c r="F10" s="3">
        <v>7.4999999999999997E-2</v>
      </c>
      <c r="G10" s="4" t="s">
        <v>13</v>
      </c>
      <c r="H10" s="1"/>
      <c r="I10" s="5">
        <v>20</v>
      </c>
      <c r="J10" s="20">
        <f t="shared" si="1"/>
        <v>3.375</v>
      </c>
    </row>
    <row r="11" spans="2:10" s="17" customFormat="1" x14ac:dyDescent="0.2">
      <c r="B11" s="22" t="s">
        <v>15</v>
      </c>
      <c r="C11" s="23">
        <f>C12*F12+C13*F13</f>
        <v>1.7089999999999999</v>
      </c>
      <c r="D11" s="23">
        <v>1.496</v>
      </c>
      <c r="E11" s="23">
        <f t="shared" si="0"/>
        <v>2.5566639999999996</v>
      </c>
      <c r="F11" s="23">
        <v>1</v>
      </c>
      <c r="G11" s="24" t="s">
        <v>11</v>
      </c>
      <c r="H11" s="24"/>
      <c r="I11" s="25">
        <v>20</v>
      </c>
      <c r="J11" s="26">
        <f t="shared" si="1"/>
        <v>2.5566639999999996</v>
      </c>
    </row>
    <row r="12" spans="2:10" x14ac:dyDescent="0.2">
      <c r="B12" s="27" t="s">
        <v>54</v>
      </c>
      <c r="C12" s="3">
        <v>0.57999999999999996</v>
      </c>
      <c r="D12" s="3">
        <v>1.5</v>
      </c>
      <c r="E12" s="3">
        <f t="shared" si="0"/>
        <v>0.86999999999999988</v>
      </c>
      <c r="F12" s="3">
        <v>0.05</v>
      </c>
      <c r="G12" s="4" t="s">
        <v>5</v>
      </c>
      <c r="H12" s="1"/>
      <c r="I12" s="5">
        <v>20</v>
      </c>
      <c r="J12" s="20">
        <f t="shared" si="1"/>
        <v>4.3499999999999997E-2</v>
      </c>
    </row>
    <row r="13" spans="2:10" x14ac:dyDescent="0.2">
      <c r="B13" s="8" t="s">
        <v>12</v>
      </c>
      <c r="C13" s="3">
        <v>30</v>
      </c>
      <c r="D13" s="3">
        <v>1.5</v>
      </c>
      <c r="E13" s="3">
        <f t="shared" si="0"/>
        <v>45</v>
      </c>
      <c r="F13" s="3">
        <v>5.6000000000000001E-2</v>
      </c>
      <c r="G13" s="4" t="s">
        <v>13</v>
      </c>
      <c r="H13" s="1"/>
      <c r="I13" s="5">
        <v>20</v>
      </c>
      <c r="J13" s="20">
        <f t="shared" si="1"/>
        <v>2.52</v>
      </c>
    </row>
    <row r="14" spans="2:10" ht="15.75" x14ac:dyDescent="0.2">
      <c r="B14" s="18" t="s">
        <v>16</v>
      </c>
      <c r="C14" s="1"/>
      <c r="D14" s="1"/>
      <c r="E14" s="2"/>
      <c r="F14" s="1"/>
      <c r="G14" s="1"/>
      <c r="H14" s="1"/>
      <c r="I14" s="1"/>
      <c r="J14" s="7"/>
    </row>
    <row r="15" spans="2:10" ht="15" x14ac:dyDescent="0.2">
      <c r="B15" s="19" t="s">
        <v>17</v>
      </c>
      <c r="C15" s="1"/>
      <c r="D15" s="1"/>
      <c r="E15" s="2"/>
      <c r="F15" s="1"/>
      <c r="G15" s="1"/>
      <c r="H15" s="1"/>
      <c r="I15" s="1"/>
      <c r="J15" s="7"/>
    </row>
    <row r="16" spans="2:10" s="17" customFormat="1" ht="51" x14ac:dyDescent="0.2">
      <c r="B16" s="22" t="s">
        <v>18</v>
      </c>
      <c r="C16" s="23">
        <f>C17*F17+C18*F18+C19*F19+C20*F20+C21*F21+C22*F22+C23*F23+C24*F24</f>
        <v>26.335450000000002</v>
      </c>
      <c r="D16" s="23">
        <v>1.5009999999999999</v>
      </c>
      <c r="E16" s="23">
        <f t="shared" si="0"/>
        <v>39.529510449999997</v>
      </c>
      <c r="F16" s="23">
        <v>1</v>
      </c>
      <c r="G16" s="24" t="s">
        <v>11</v>
      </c>
      <c r="H16" s="24"/>
      <c r="I16" s="25">
        <v>20</v>
      </c>
      <c r="J16" s="26">
        <f t="shared" si="1"/>
        <v>39.529510449999997</v>
      </c>
    </row>
    <row r="17" spans="2:10" ht="25.5" x14ac:dyDescent="0.2">
      <c r="B17" s="27" t="s">
        <v>55</v>
      </c>
      <c r="C17" s="3">
        <v>12.84</v>
      </c>
      <c r="D17" s="3">
        <v>1.5</v>
      </c>
      <c r="E17" s="3">
        <f t="shared" si="0"/>
        <v>19.259999999999998</v>
      </c>
      <c r="F17" s="3">
        <v>0.125</v>
      </c>
      <c r="G17" s="4" t="s">
        <v>19</v>
      </c>
      <c r="H17" s="1"/>
      <c r="I17" s="5">
        <v>20</v>
      </c>
      <c r="J17" s="20">
        <f t="shared" si="1"/>
        <v>2.4074999999999998</v>
      </c>
    </row>
    <row r="18" spans="2:10" ht="38.25" x14ac:dyDescent="0.2">
      <c r="B18" s="27" t="s">
        <v>56</v>
      </c>
      <c r="C18" s="3">
        <v>13.69</v>
      </c>
      <c r="D18" s="3">
        <v>1.5</v>
      </c>
      <c r="E18" s="3">
        <f t="shared" si="0"/>
        <v>20.535</v>
      </c>
      <c r="F18" s="3">
        <v>0.2</v>
      </c>
      <c r="G18" s="4" t="s">
        <v>19</v>
      </c>
      <c r="H18" s="1"/>
      <c r="I18" s="5">
        <v>20</v>
      </c>
      <c r="J18" s="20">
        <f t="shared" si="1"/>
        <v>4.1070000000000002</v>
      </c>
    </row>
    <row r="19" spans="2:10" x14ac:dyDescent="0.2">
      <c r="B19" s="27" t="s">
        <v>79</v>
      </c>
      <c r="C19" s="3">
        <v>0.53</v>
      </c>
      <c r="D19" s="3">
        <v>1.5089999999999999</v>
      </c>
      <c r="E19" s="3">
        <f t="shared" si="0"/>
        <v>0.79976999999999998</v>
      </c>
      <c r="F19" s="3">
        <v>0.05</v>
      </c>
      <c r="G19" s="4" t="s">
        <v>20</v>
      </c>
      <c r="H19" s="1"/>
      <c r="I19" s="5">
        <v>20</v>
      </c>
      <c r="J19" s="20">
        <f t="shared" si="1"/>
        <v>3.9988500000000003E-2</v>
      </c>
    </row>
    <row r="20" spans="2:10" ht="25.5" x14ac:dyDescent="0.2">
      <c r="B20" s="8" t="s">
        <v>21</v>
      </c>
      <c r="C20" s="3">
        <v>5.07</v>
      </c>
      <c r="D20" s="3">
        <v>1.5009999999999999</v>
      </c>
      <c r="E20" s="3">
        <f t="shared" si="0"/>
        <v>7.6100699999999994</v>
      </c>
      <c r="F20" s="3">
        <v>9.5000000000000001E-2</v>
      </c>
      <c r="G20" s="4" t="s">
        <v>20</v>
      </c>
      <c r="H20" s="1"/>
      <c r="I20" s="5">
        <v>20</v>
      </c>
      <c r="J20" s="20">
        <f t="shared" si="1"/>
        <v>0.72295664999999998</v>
      </c>
    </row>
    <row r="21" spans="2:10" ht="25.5" x14ac:dyDescent="0.2">
      <c r="B21" s="8" t="s">
        <v>22</v>
      </c>
      <c r="C21" s="3">
        <v>2.4300000000000002</v>
      </c>
      <c r="D21" s="3">
        <v>1.502</v>
      </c>
      <c r="E21" s="3">
        <f t="shared" si="0"/>
        <v>3.6498600000000003</v>
      </c>
      <c r="F21" s="3">
        <v>0.01</v>
      </c>
      <c r="G21" s="4" t="s">
        <v>20</v>
      </c>
      <c r="H21" s="1"/>
      <c r="I21" s="5">
        <v>20</v>
      </c>
      <c r="J21" s="20">
        <f t="shared" si="1"/>
        <v>3.6498600000000006E-2</v>
      </c>
    </row>
    <row r="22" spans="2:10" ht="25.5" x14ac:dyDescent="0.2">
      <c r="B22" s="27" t="s">
        <v>57</v>
      </c>
      <c r="C22" s="3">
        <v>2.84</v>
      </c>
      <c r="D22" s="3">
        <v>1.5</v>
      </c>
      <c r="E22" s="3">
        <f t="shared" si="0"/>
        <v>4.26</v>
      </c>
      <c r="F22" s="3">
        <v>0.3</v>
      </c>
      <c r="G22" s="4" t="s">
        <v>20</v>
      </c>
      <c r="H22" s="1"/>
      <c r="I22" s="5">
        <v>20</v>
      </c>
      <c r="J22" s="20">
        <f t="shared" si="1"/>
        <v>1.2779999999999998</v>
      </c>
    </row>
    <row r="23" spans="2:10" x14ac:dyDescent="0.2">
      <c r="B23" s="27" t="s">
        <v>54</v>
      </c>
      <c r="C23" s="3">
        <v>0.57999999999999996</v>
      </c>
      <c r="D23" s="3">
        <v>1.5</v>
      </c>
      <c r="E23" s="3">
        <f t="shared" si="0"/>
        <v>0.86999999999999988</v>
      </c>
      <c r="F23" s="3">
        <v>0.1</v>
      </c>
      <c r="G23" s="4" t="s">
        <v>5</v>
      </c>
      <c r="H23" s="1"/>
      <c r="I23" s="5">
        <v>20</v>
      </c>
      <c r="J23" s="20">
        <f t="shared" si="1"/>
        <v>8.6999999999999994E-2</v>
      </c>
    </row>
    <row r="24" spans="2:10" x14ac:dyDescent="0.2">
      <c r="B24" s="8" t="s">
        <v>12</v>
      </c>
      <c r="C24" s="3">
        <v>30</v>
      </c>
      <c r="D24" s="3">
        <v>1.5</v>
      </c>
      <c r="E24" s="3">
        <f t="shared" si="0"/>
        <v>45</v>
      </c>
      <c r="F24" s="3">
        <v>0.68500000000000005</v>
      </c>
      <c r="G24" s="4" t="s">
        <v>13</v>
      </c>
      <c r="H24" s="1"/>
      <c r="I24" s="5">
        <v>20</v>
      </c>
      <c r="J24" s="20">
        <f t="shared" si="1"/>
        <v>30.825000000000003</v>
      </c>
    </row>
    <row r="25" spans="2:10" s="17" customFormat="1" ht="51" x14ac:dyDescent="0.2">
      <c r="B25" s="22" t="s">
        <v>23</v>
      </c>
      <c r="C25" s="23">
        <f>C26*F26+C27*F27+C28*F28+C29*F29+C30*F30</f>
        <v>15.8817</v>
      </c>
      <c r="D25" s="23">
        <v>1.4990000000000001</v>
      </c>
      <c r="E25" s="23">
        <f t="shared" si="0"/>
        <v>23.806668300000002</v>
      </c>
      <c r="F25" s="23">
        <v>1</v>
      </c>
      <c r="G25" s="24" t="s">
        <v>11</v>
      </c>
      <c r="H25" s="24"/>
      <c r="I25" s="25">
        <v>20</v>
      </c>
      <c r="J25" s="26">
        <f t="shared" si="1"/>
        <v>23.806668300000002</v>
      </c>
    </row>
    <row r="26" spans="2:10" ht="25.5" x14ac:dyDescent="0.2">
      <c r="B26" s="27" t="s">
        <v>55</v>
      </c>
      <c r="C26" s="3">
        <v>12.84</v>
      </c>
      <c r="D26" s="3">
        <v>1.5</v>
      </c>
      <c r="E26" s="3">
        <f t="shared" si="0"/>
        <v>19.259999999999998</v>
      </c>
      <c r="F26" s="3">
        <v>0.125</v>
      </c>
      <c r="G26" s="4" t="s">
        <v>19</v>
      </c>
      <c r="H26" s="1"/>
      <c r="I26" s="5">
        <v>20</v>
      </c>
      <c r="J26" s="20">
        <f t="shared" si="1"/>
        <v>2.4074999999999998</v>
      </c>
    </row>
    <row r="27" spans="2:10" ht="38.25" x14ac:dyDescent="0.2">
      <c r="B27" s="27" t="s">
        <v>58</v>
      </c>
      <c r="C27" s="3">
        <v>12.84</v>
      </c>
      <c r="D27" s="3">
        <v>1.5</v>
      </c>
      <c r="E27" s="3">
        <f t="shared" si="0"/>
        <v>19.259999999999998</v>
      </c>
      <c r="F27" s="3">
        <v>0.18</v>
      </c>
      <c r="G27" s="4" t="s">
        <v>19</v>
      </c>
      <c r="H27" s="1"/>
      <c r="I27" s="5">
        <v>20</v>
      </c>
      <c r="J27" s="20">
        <f t="shared" si="1"/>
        <v>3.4667999999999997</v>
      </c>
    </row>
    <row r="28" spans="2:10" x14ac:dyDescent="0.2">
      <c r="B28" s="27" t="s">
        <v>79</v>
      </c>
      <c r="C28" s="3">
        <v>0.53</v>
      </c>
      <c r="D28" s="3">
        <v>1.5089999999999999</v>
      </c>
      <c r="E28" s="3">
        <f t="shared" si="0"/>
        <v>0.79976999999999998</v>
      </c>
      <c r="F28" s="3">
        <v>0.05</v>
      </c>
      <c r="G28" s="4" t="s">
        <v>20</v>
      </c>
      <c r="H28" s="1"/>
      <c r="I28" s="5">
        <v>20</v>
      </c>
      <c r="J28" s="20">
        <f t="shared" si="1"/>
        <v>3.9988500000000003E-2</v>
      </c>
    </row>
    <row r="29" spans="2:10" x14ac:dyDescent="0.2">
      <c r="B29" s="27" t="s">
        <v>54</v>
      </c>
      <c r="C29" s="3">
        <v>0.57999999999999996</v>
      </c>
      <c r="D29" s="3">
        <v>1.5</v>
      </c>
      <c r="E29" s="3">
        <f t="shared" si="0"/>
        <v>0.86999999999999988</v>
      </c>
      <c r="F29" s="3">
        <v>0.05</v>
      </c>
      <c r="G29" s="4" t="s">
        <v>5</v>
      </c>
      <c r="H29" s="1"/>
      <c r="I29" s="5">
        <v>20</v>
      </c>
      <c r="J29" s="20">
        <f t="shared" si="1"/>
        <v>4.3499999999999997E-2</v>
      </c>
    </row>
    <row r="30" spans="2:10" x14ac:dyDescent="0.2">
      <c r="B30" s="8" t="s">
        <v>12</v>
      </c>
      <c r="C30" s="3">
        <v>30</v>
      </c>
      <c r="D30" s="3">
        <v>1.5</v>
      </c>
      <c r="E30" s="3">
        <f t="shared" si="0"/>
        <v>45</v>
      </c>
      <c r="F30" s="3">
        <v>0.39700000000000002</v>
      </c>
      <c r="G30" s="4" t="s">
        <v>13</v>
      </c>
      <c r="H30" s="1"/>
      <c r="I30" s="5">
        <v>20</v>
      </c>
      <c r="J30" s="20">
        <f t="shared" si="1"/>
        <v>17.865000000000002</v>
      </c>
    </row>
    <row r="31" spans="2:10" s="17" customFormat="1" ht="25.5" x14ac:dyDescent="0.2">
      <c r="B31" s="22" t="s">
        <v>24</v>
      </c>
      <c r="C31" s="23">
        <f>C32*F32+C33*F33+C34*F34</f>
        <v>7.4939999999999998</v>
      </c>
      <c r="D31" s="23">
        <v>1.4990000000000001</v>
      </c>
      <c r="E31" s="23">
        <f t="shared" si="0"/>
        <v>11.233506</v>
      </c>
      <c r="F31" s="23">
        <v>1</v>
      </c>
      <c r="G31" s="24" t="s">
        <v>11</v>
      </c>
      <c r="H31" s="24"/>
      <c r="I31" s="25">
        <v>20</v>
      </c>
      <c r="J31" s="26">
        <f t="shared" si="1"/>
        <v>11.233506</v>
      </c>
    </row>
    <row r="32" spans="2:10" ht="25.5" x14ac:dyDescent="0.2">
      <c r="B32" s="27" t="s">
        <v>55</v>
      </c>
      <c r="C32" s="3">
        <v>12.84</v>
      </c>
      <c r="D32" s="3">
        <v>1.5</v>
      </c>
      <c r="E32" s="3">
        <f t="shared" si="0"/>
        <v>19.259999999999998</v>
      </c>
      <c r="F32" s="3">
        <v>0.125</v>
      </c>
      <c r="G32" s="4" t="s">
        <v>19</v>
      </c>
      <c r="H32" s="1"/>
      <c r="I32" s="5">
        <v>20</v>
      </c>
      <c r="J32" s="20">
        <f t="shared" si="1"/>
        <v>2.4074999999999998</v>
      </c>
    </row>
    <row r="33" spans="2:10" ht="38.25" x14ac:dyDescent="0.2">
      <c r="B33" s="8" t="s">
        <v>59</v>
      </c>
      <c r="C33" s="3">
        <v>6.26</v>
      </c>
      <c r="D33" s="3">
        <v>1.5</v>
      </c>
      <c r="E33" s="3">
        <f t="shared" si="0"/>
        <v>9.39</v>
      </c>
      <c r="F33" s="3">
        <v>0.15</v>
      </c>
      <c r="G33" s="4" t="s">
        <v>19</v>
      </c>
      <c r="H33" s="1"/>
      <c r="I33" s="5">
        <v>20</v>
      </c>
      <c r="J33" s="20">
        <f t="shared" si="1"/>
        <v>1.4085000000000001</v>
      </c>
    </row>
    <row r="34" spans="2:10" x14ac:dyDescent="0.2">
      <c r="B34" s="8" t="s">
        <v>12</v>
      </c>
      <c r="C34" s="3">
        <v>30</v>
      </c>
      <c r="D34" s="3">
        <v>1.5</v>
      </c>
      <c r="E34" s="3">
        <f t="shared" si="0"/>
        <v>45</v>
      </c>
      <c r="F34" s="3">
        <v>0.16500000000000001</v>
      </c>
      <c r="G34" s="4" t="s">
        <v>13</v>
      </c>
      <c r="H34" s="1"/>
      <c r="I34" s="5">
        <v>20</v>
      </c>
      <c r="J34" s="20">
        <f t="shared" si="1"/>
        <v>7.4250000000000007</v>
      </c>
    </row>
    <row r="35" spans="2:10" s="17" customFormat="1" ht="51" x14ac:dyDescent="0.2">
      <c r="B35" s="22" t="s">
        <v>60</v>
      </c>
      <c r="C35" s="23">
        <f>C36*F36+C37*F37+C38*F38</f>
        <v>2.5622199999999999</v>
      </c>
      <c r="D35" s="23">
        <v>1.5</v>
      </c>
      <c r="E35" s="23">
        <f t="shared" si="0"/>
        <v>3.8433299999999999</v>
      </c>
      <c r="F35" s="23">
        <v>1</v>
      </c>
      <c r="G35" s="24" t="s">
        <v>11</v>
      </c>
      <c r="H35" s="24"/>
      <c r="I35" s="25">
        <v>20</v>
      </c>
      <c r="J35" s="26">
        <f t="shared" si="1"/>
        <v>3.8433299999999999</v>
      </c>
    </row>
    <row r="36" spans="2:10" ht="38.25" x14ac:dyDescent="0.2">
      <c r="B36" s="8" t="s">
        <v>58</v>
      </c>
      <c r="C36" s="3">
        <v>12.84</v>
      </c>
      <c r="D36" s="3">
        <v>1.5</v>
      </c>
      <c r="E36" s="3">
        <f t="shared" si="0"/>
        <v>19.259999999999998</v>
      </c>
      <c r="F36" s="3">
        <v>0.10299999999999999</v>
      </c>
      <c r="G36" s="4" t="s">
        <v>19</v>
      </c>
      <c r="H36" s="1"/>
      <c r="I36" s="5">
        <v>20</v>
      </c>
      <c r="J36" s="20">
        <f t="shared" si="1"/>
        <v>1.9837799999999997</v>
      </c>
    </row>
    <row r="37" spans="2:10" x14ac:dyDescent="0.2">
      <c r="B37" s="8" t="s">
        <v>25</v>
      </c>
      <c r="C37" s="3">
        <v>3.97</v>
      </c>
      <c r="D37" s="3">
        <v>1.5009999999999999</v>
      </c>
      <c r="E37" s="3">
        <f t="shared" si="0"/>
        <v>5.9589699999999999</v>
      </c>
      <c r="F37" s="3">
        <v>0.01</v>
      </c>
      <c r="G37" s="4" t="s">
        <v>26</v>
      </c>
      <c r="H37" s="1"/>
      <c r="I37" s="5">
        <v>20</v>
      </c>
      <c r="J37" s="20">
        <f t="shared" si="1"/>
        <v>5.9589700000000002E-2</v>
      </c>
    </row>
    <row r="38" spans="2:10" x14ac:dyDescent="0.2">
      <c r="B38" s="8" t="s">
        <v>12</v>
      </c>
      <c r="C38" s="3">
        <v>30</v>
      </c>
      <c r="D38" s="3">
        <v>1.5</v>
      </c>
      <c r="E38" s="3">
        <f t="shared" si="0"/>
        <v>45</v>
      </c>
      <c r="F38" s="3">
        <v>0.04</v>
      </c>
      <c r="G38" s="4" t="s">
        <v>13</v>
      </c>
      <c r="H38" s="1"/>
      <c r="I38" s="5">
        <v>20</v>
      </c>
      <c r="J38" s="20">
        <f t="shared" si="1"/>
        <v>1.8</v>
      </c>
    </row>
    <row r="39" spans="2:10" s="17" customFormat="1" ht="25.5" x14ac:dyDescent="0.2">
      <c r="B39" s="22" t="s">
        <v>27</v>
      </c>
      <c r="C39" s="23">
        <f>C40*F40</f>
        <v>0.89999999999999991</v>
      </c>
      <c r="D39" s="23">
        <v>1.5</v>
      </c>
      <c r="E39" s="23">
        <f t="shared" si="0"/>
        <v>1.3499999999999999</v>
      </c>
      <c r="F39" s="23">
        <v>1</v>
      </c>
      <c r="G39" s="24" t="s">
        <v>11</v>
      </c>
      <c r="H39" s="24"/>
      <c r="I39" s="25">
        <v>20</v>
      </c>
      <c r="J39" s="26">
        <f t="shared" si="1"/>
        <v>1.3499999999999999</v>
      </c>
    </row>
    <row r="40" spans="2:10" x14ac:dyDescent="0.2">
      <c r="B40" s="8" t="s">
        <v>12</v>
      </c>
      <c r="C40" s="3">
        <v>30</v>
      </c>
      <c r="D40" s="3">
        <v>1.5</v>
      </c>
      <c r="E40" s="3">
        <f t="shared" si="0"/>
        <v>45</v>
      </c>
      <c r="F40" s="3">
        <v>0.03</v>
      </c>
      <c r="G40" s="4" t="s">
        <v>13</v>
      </c>
      <c r="H40" s="1"/>
      <c r="I40" s="5">
        <v>20</v>
      </c>
      <c r="J40" s="20">
        <f t="shared" si="1"/>
        <v>1.3499999999999999</v>
      </c>
    </row>
    <row r="41" spans="2:10" s="17" customFormat="1" x14ac:dyDescent="0.2">
      <c r="B41" s="22" t="s">
        <v>28</v>
      </c>
      <c r="C41" s="23">
        <f>C42*F42</f>
        <v>0.89999999999999991</v>
      </c>
      <c r="D41" s="23">
        <v>1.5</v>
      </c>
      <c r="E41" s="23">
        <f t="shared" si="0"/>
        <v>1.3499999999999999</v>
      </c>
      <c r="F41" s="23">
        <v>1</v>
      </c>
      <c r="G41" s="24" t="s">
        <v>11</v>
      </c>
      <c r="H41" s="24"/>
      <c r="I41" s="25">
        <v>20</v>
      </c>
      <c r="J41" s="26">
        <f t="shared" si="1"/>
        <v>1.3499999999999999</v>
      </c>
    </row>
    <row r="42" spans="2:10" x14ac:dyDescent="0.2">
      <c r="B42" s="8" t="s">
        <v>12</v>
      </c>
      <c r="C42" s="3">
        <v>30</v>
      </c>
      <c r="D42" s="3">
        <v>1.5</v>
      </c>
      <c r="E42" s="3">
        <f t="shared" si="0"/>
        <v>45</v>
      </c>
      <c r="F42" s="3">
        <v>0.03</v>
      </c>
      <c r="G42" s="4" t="s">
        <v>13</v>
      </c>
      <c r="H42" s="1"/>
      <c r="I42" s="5">
        <v>20</v>
      </c>
      <c r="J42" s="20">
        <f t="shared" si="1"/>
        <v>1.3499999999999999</v>
      </c>
    </row>
    <row r="43" spans="2:10" ht="15.75" x14ac:dyDescent="0.2">
      <c r="B43" s="18" t="s">
        <v>29</v>
      </c>
      <c r="C43" s="1"/>
      <c r="D43" s="1"/>
      <c r="E43" s="2"/>
      <c r="F43" s="1"/>
      <c r="G43" s="1"/>
      <c r="H43" s="1"/>
      <c r="I43" s="1"/>
      <c r="J43" s="7"/>
    </row>
    <row r="44" spans="2:10" ht="15" x14ac:dyDescent="0.2">
      <c r="B44" s="19" t="s">
        <v>30</v>
      </c>
      <c r="C44" s="1"/>
      <c r="D44" s="1"/>
      <c r="E44" s="2"/>
      <c r="F44" s="1"/>
      <c r="G44" s="1"/>
      <c r="H44" s="1"/>
      <c r="I44" s="1"/>
      <c r="J44" s="7"/>
    </row>
    <row r="45" spans="2:10" s="17" customFormat="1" ht="25.5" x14ac:dyDescent="0.2">
      <c r="B45" s="22" t="s">
        <v>31</v>
      </c>
      <c r="C45" s="23">
        <f>C46*F46+C47*F47+C48*F48</f>
        <v>18.331499999999998</v>
      </c>
      <c r="D45" s="23">
        <v>1.4990000000000001</v>
      </c>
      <c r="E45" s="23">
        <f t="shared" si="0"/>
        <v>27.478918499999999</v>
      </c>
      <c r="F45" s="23">
        <v>1</v>
      </c>
      <c r="G45" s="24" t="s">
        <v>32</v>
      </c>
      <c r="H45" s="24"/>
      <c r="I45" s="25">
        <v>20</v>
      </c>
      <c r="J45" s="26">
        <f t="shared" si="1"/>
        <v>27.478918499999999</v>
      </c>
    </row>
    <row r="46" spans="2:10" ht="25.5" x14ac:dyDescent="0.2">
      <c r="B46" s="8" t="s">
        <v>61</v>
      </c>
      <c r="C46" s="3">
        <v>16.79</v>
      </c>
      <c r="D46" s="3">
        <v>1.5</v>
      </c>
      <c r="E46" s="3">
        <f t="shared" si="0"/>
        <v>25.184999999999999</v>
      </c>
      <c r="F46" s="3">
        <v>0.21</v>
      </c>
      <c r="G46" s="4" t="s">
        <v>19</v>
      </c>
      <c r="H46" s="1"/>
      <c r="I46" s="5">
        <v>20</v>
      </c>
      <c r="J46" s="20">
        <f t="shared" si="1"/>
        <v>5.2888499999999992</v>
      </c>
    </row>
    <row r="47" spans="2:10" ht="25.5" x14ac:dyDescent="0.2">
      <c r="B47" s="8" t="s">
        <v>62</v>
      </c>
      <c r="C47" s="3">
        <v>15.36</v>
      </c>
      <c r="D47" s="3">
        <v>1.5</v>
      </c>
      <c r="E47" s="3">
        <f t="shared" si="0"/>
        <v>23.04</v>
      </c>
      <c r="F47" s="3">
        <v>0.21</v>
      </c>
      <c r="G47" s="4" t="s">
        <v>19</v>
      </c>
      <c r="H47" s="1"/>
      <c r="I47" s="5">
        <v>20</v>
      </c>
      <c r="J47" s="20">
        <f t="shared" si="1"/>
        <v>4.8384</v>
      </c>
    </row>
    <row r="48" spans="2:10" x14ac:dyDescent="0.2">
      <c r="B48" s="8" t="s">
        <v>12</v>
      </c>
      <c r="C48" s="3">
        <v>30</v>
      </c>
      <c r="D48" s="3">
        <v>1.5</v>
      </c>
      <c r="E48" s="3">
        <f t="shared" si="0"/>
        <v>45</v>
      </c>
      <c r="F48" s="3">
        <v>0.38600000000000001</v>
      </c>
      <c r="G48" s="4" t="s">
        <v>13</v>
      </c>
      <c r="H48" s="1"/>
      <c r="I48" s="5">
        <v>20</v>
      </c>
      <c r="J48" s="20">
        <f t="shared" si="1"/>
        <v>17.37</v>
      </c>
    </row>
    <row r="49" spans="2:10" s="17" customFormat="1" ht="38.25" x14ac:dyDescent="0.2">
      <c r="B49" s="22" t="s">
        <v>33</v>
      </c>
      <c r="C49" s="23">
        <f>C50*F50+C51*F51+C52*F52+C53*F53</f>
        <v>29.972279999999998</v>
      </c>
      <c r="D49" s="23">
        <v>1.5</v>
      </c>
      <c r="E49" s="23">
        <f t="shared" si="0"/>
        <v>44.958419999999997</v>
      </c>
      <c r="F49" s="23">
        <v>1</v>
      </c>
      <c r="G49" s="24" t="s">
        <v>32</v>
      </c>
      <c r="H49" s="24"/>
      <c r="I49" s="25">
        <v>20</v>
      </c>
      <c r="J49" s="26">
        <f t="shared" si="1"/>
        <v>44.958419999999997</v>
      </c>
    </row>
    <row r="50" spans="2:10" ht="25.5" x14ac:dyDescent="0.2">
      <c r="B50" s="8" t="s">
        <v>63</v>
      </c>
      <c r="C50" s="3">
        <v>16.79</v>
      </c>
      <c r="D50" s="3">
        <v>1.5</v>
      </c>
      <c r="E50" s="3">
        <f t="shared" si="0"/>
        <v>25.184999999999999</v>
      </c>
      <c r="F50" s="3">
        <v>0.42</v>
      </c>
      <c r="G50" s="4" t="s">
        <v>19</v>
      </c>
      <c r="H50" s="1"/>
      <c r="I50" s="5">
        <v>20</v>
      </c>
      <c r="J50" s="20">
        <f t="shared" si="1"/>
        <v>10.577699999999998</v>
      </c>
    </row>
    <row r="51" spans="2:10" ht="25.5" x14ac:dyDescent="0.2">
      <c r="B51" s="8" t="s">
        <v>62</v>
      </c>
      <c r="C51" s="3">
        <v>15.36</v>
      </c>
      <c r="D51" s="3">
        <v>1.5</v>
      </c>
      <c r="E51" s="3">
        <f t="shared" si="0"/>
        <v>23.04</v>
      </c>
      <c r="F51" s="3">
        <v>0.21</v>
      </c>
      <c r="G51" s="4" t="s">
        <v>19</v>
      </c>
      <c r="H51" s="1"/>
      <c r="I51" s="5">
        <v>20</v>
      </c>
      <c r="J51" s="20">
        <f t="shared" si="1"/>
        <v>4.8384</v>
      </c>
    </row>
    <row r="52" spans="2:10" x14ac:dyDescent="0.2">
      <c r="B52" s="8" t="s">
        <v>54</v>
      </c>
      <c r="C52" s="3">
        <v>0.57999999999999996</v>
      </c>
      <c r="D52" s="3">
        <v>1.5</v>
      </c>
      <c r="E52" s="3">
        <f t="shared" si="0"/>
        <v>0.86999999999999988</v>
      </c>
      <c r="F52" s="3">
        <v>0.33600000000000002</v>
      </c>
      <c r="G52" s="4" t="s">
        <v>5</v>
      </c>
      <c r="H52" s="1"/>
      <c r="I52" s="5">
        <v>20</v>
      </c>
      <c r="J52" s="20">
        <f t="shared" si="1"/>
        <v>0.29231999999999997</v>
      </c>
    </row>
    <row r="53" spans="2:10" x14ac:dyDescent="0.2">
      <c r="B53" s="8" t="s">
        <v>12</v>
      </c>
      <c r="C53" s="3">
        <v>30</v>
      </c>
      <c r="D53" s="3">
        <v>1.5</v>
      </c>
      <c r="E53" s="3">
        <f t="shared" si="0"/>
        <v>45</v>
      </c>
      <c r="F53" s="3">
        <v>0.65</v>
      </c>
      <c r="G53" s="4" t="s">
        <v>13</v>
      </c>
      <c r="H53" s="1"/>
      <c r="I53" s="5">
        <v>20</v>
      </c>
      <c r="J53" s="20">
        <f t="shared" si="1"/>
        <v>29.25</v>
      </c>
    </row>
    <row r="54" spans="2:10" s="17" customFormat="1" ht="38.25" x14ac:dyDescent="0.2">
      <c r="B54" s="22" t="s">
        <v>34</v>
      </c>
      <c r="C54" s="23">
        <f>C55*F55+C56*F56+C57*F57+C58*F58+C59*F59</f>
        <v>45.294939999999997</v>
      </c>
      <c r="D54" s="23">
        <v>1.5</v>
      </c>
      <c r="E54" s="23">
        <f t="shared" si="0"/>
        <v>67.942409999999995</v>
      </c>
      <c r="F54" s="23">
        <v>1</v>
      </c>
      <c r="G54" s="24" t="s">
        <v>32</v>
      </c>
      <c r="H54" s="24"/>
      <c r="I54" s="25">
        <v>20</v>
      </c>
      <c r="J54" s="26">
        <f t="shared" si="1"/>
        <v>67.942409999999995</v>
      </c>
    </row>
    <row r="55" spans="2:10" ht="25.5" x14ac:dyDescent="0.2">
      <c r="B55" s="8" t="s">
        <v>63</v>
      </c>
      <c r="C55" s="3">
        <v>16.79</v>
      </c>
      <c r="D55" s="3">
        <v>1.5</v>
      </c>
      <c r="E55" s="3">
        <f t="shared" si="0"/>
        <v>25.184999999999999</v>
      </c>
      <c r="F55" s="3">
        <v>0.21</v>
      </c>
      <c r="G55" s="4" t="s">
        <v>19</v>
      </c>
      <c r="H55" s="1"/>
      <c r="I55" s="5">
        <v>20</v>
      </c>
      <c r="J55" s="20">
        <f t="shared" si="1"/>
        <v>5.2888499999999992</v>
      </c>
    </row>
    <row r="56" spans="2:10" ht="25.5" x14ac:dyDescent="0.2">
      <c r="B56" s="8" t="s">
        <v>62</v>
      </c>
      <c r="C56" s="3">
        <v>15.36</v>
      </c>
      <c r="D56" s="3">
        <v>1.5</v>
      </c>
      <c r="E56" s="3">
        <f t="shared" si="0"/>
        <v>23.04</v>
      </c>
      <c r="F56" s="3">
        <v>0.42</v>
      </c>
      <c r="G56" s="4" t="s">
        <v>19</v>
      </c>
      <c r="H56" s="1"/>
      <c r="I56" s="5">
        <v>20</v>
      </c>
      <c r="J56" s="20">
        <f t="shared" si="1"/>
        <v>9.6768000000000001</v>
      </c>
    </row>
    <row r="57" spans="2:10" ht="25.5" x14ac:dyDescent="0.2">
      <c r="B57" s="8" t="s">
        <v>64</v>
      </c>
      <c r="C57" s="3">
        <v>39.380000000000003</v>
      </c>
      <c r="D57" s="3">
        <v>1.5</v>
      </c>
      <c r="E57" s="3">
        <f t="shared" si="0"/>
        <v>59.070000000000007</v>
      </c>
      <c r="F57" s="3">
        <v>0.14000000000000001</v>
      </c>
      <c r="G57" s="4" t="s">
        <v>5</v>
      </c>
      <c r="H57" s="1"/>
      <c r="I57" s="5">
        <v>20</v>
      </c>
      <c r="J57" s="20">
        <f t="shared" si="1"/>
        <v>8.2698000000000018</v>
      </c>
    </row>
    <row r="58" spans="2:10" x14ac:dyDescent="0.2">
      <c r="B58" s="8" t="s">
        <v>54</v>
      </c>
      <c r="C58" s="3">
        <v>0.57999999999999996</v>
      </c>
      <c r="D58" s="3">
        <v>1.5</v>
      </c>
      <c r="E58" s="3">
        <f t="shared" si="0"/>
        <v>0.86999999999999988</v>
      </c>
      <c r="F58" s="3">
        <v>1.008</v>
      </c>
      <c r="G58" s="4" t="s">
        <v>5</v>
      </c>
      <c r="H58" s="1"/>
      <c r="I58" s="5">
        <v>20</v>
      </c>
      <c r="J58" s="20">
        <f t="shared" si="1"/>
        <v>0.87695999999999985</v>
      </c>
    </row>
    <row r="59" spans="2:10" x14ac:dyDescent="0.2">
      <c r="B59" s="8" t="s">
        <v>12</v>
      </c>
      <c r="C59" s="3">
        <v>30</v>
      </c>
      <c r="D59" s="3">
        <v>1.5</v>
      </c>
      <c r="E59" s="3">
        <f t="shared" si="0"/>
        <v>45</v>
      </c>
      <c r="F59" s="3">
        <v>0.97399999999999998</v>
      </c>
      <c r="G59" s="4" t="s">
        <v>13</v>
      </c>
      <c r="H59" s="1"/>
      <c r="I59" s="5">
        <v>20</v>
      </c>
      <c r="J59" s="20">
        <f t="shared" si="1"/>
        <v>43.83</v>
      </c>
    </row>
    <row r="60" spans="2:10" s="17" customFormat="1" ht="15" x14ac:dyDescent="0.2">
      <c r="B60" s="19" t="s">
        <v>35</v>
      </c>
      <c r="C60" s="24"/>
      <c r="D60" s="24"/>
      <c r="E60" s="23"/>
      <c r="F60" s="24"/>
      <c r="G60" s="24"/>
      <c r="H60" s="24"/>
      <c r="I60" s="24"/>
      <c r="J60" s="26"/>
    </row>
    <row r="61" spans="2:10" s="17" customFormat="1" ht="25.5" x14ac:dyDescent="0.2">
      <c r="B61" s="22" t="s">
        <v>36</v>
      </c>
      <c r="C61" s="23">
        <f>C62*F62+C63*F63+C64*D64*F64</f>
        <v>3.8723999999999998</v>
      </c>
      <c r="D61" s="23">
        <v>1.5</v>
      </c>
      <c r="E61" s="23">
        <f t="shared" si="0"/>
        <v>5.8086000000000002</v>
      </c>
      <c r="F61" s="23">
        <v>1</v>
      </c>
      <c r="G61" s="24" t="s">
        <v>32</v>
      </c>
      <c r="H61" s="24"/>
      <c r="I61" s="25">
        <v>20</v>
      </c>
      <c r="J61" s="26">
        <f t="shared" si="1"/>
        <v>5.8086000000000002</v>
      </c>
    </row>
    <row r="62" spans="2:10" ht="38.25" x14ac:dyDescent="0.2">
      <c r="B62" s="8" t="s">
        <v>65</v>
      </c>
      <c r="C62" s="3">
        <v>15.02</v>
      </c>
      <c r="D62" s="3">
        <v>1.5</v>
      </c>
      <c r="E62" s="3">
        <f t="shared" si="0"/>
        <v>22.53</v>
      </c>
      <c r="F62" s="3">
        <v>0.03</v>
      </c>
      <c r="G62" s="4" t="s">
        <v>19</v>
      </c>
      <c r="H62" s="1"/>
      <c r="I62" s="5">
        <v>20</v>
      </c>
      <c r="J62" s="20">
        <f t="shared" si="1"/>
        <v>0.67590000000000006</v>
      </c>
    </row>
    <row r="63" spans="2:10" ht="51" x14ac:dyDescent="0.2">
      <c r="B63" s="8" t="s">
        <v>66</v>
      </c>
      <c r="C63" s="3">
        <v>24.45</v>
      </c>
      <c r="D63" s="3">
        <v>1.5</v>
      </c>
      <c r="E63" s="3">
        <f t="shared" si="0"/>
        <v>36.674999999999997</v>
      </c>
      <c r="F63" s="3">
        <v>2.4E-2</v>
      </c>
      <c r="G63" s="4" t="s">
        <v>19</v>
      </c>
      <c r="H63" s="1"/>
      <c r="I63" s="5">
        <v>20</v>
      </c>
      <c r="J63" s="20">
        <f t="shared" si="1"/>
        <v>0.88019999999999998</v>
      </c>
    </row>
    <row r="64" spans="2:10" x14ac:dyDescent="0.2">
      <c r="B64" s="8" t="s">
        <v>12</v>
      </c>
      <c r="C64" s="3">
        <v>30</v>
      </c>
      <c r="D64" s="3">
        <v>1.5</v>
      </c>
      <c r="E64" s="3">
        <f t="shared" si="0"/>
        <v>45</v>
      </c>
      <c r="F64" s="3">
        <v>6.3E-2</v>
      </c>
      <c r="G64" s="4" t="s">
        <v>13</v>
      </c>
      <c r="H64" s="1"/>
      <c r="I64" s="5">
        <v>20</v>
      </c>
      <c r="J64" s="20">
        <f t="shared" si="1"/>
        <v>2.835</v>
      </c>
    </row>
    <row r="65" spans="2:10" s="17" customFormat="1" ht="38.25" x14ac:dyDescent="0.2">
      <c r="B65" s="22" t="s">
        <v>37</v>
      </c>
      <c r="C65" s="23">
        <f>C66*F66+C67*F67+C68*F68+C69*F69+C70*F70</f>
        <v>6.1828799999999999</v>
      </c>
      <c r="D65" s="23">
        <v>1.5009999999999999</v>
      </c>
      <c r="E65" s="23">
        <f t="shared" si="0"/>
        <v>9.2805028799999985</v>
      </c>
      <c r="F65" s="23">
        <v>1</v>
      </c>
      <c r="G65" s="24" t="s">
        <v>32</v>
      </c>
      <c r="H65" s="24"/>
      <c r="I65" s="25">
        <v>20</v>
      </c>
      <c r="J65" s="26">
        <f t="shared" si="1"/>
        <v>9.2805028799999985</v>
      </c>
    </row>
    <row r="66" spans="2:10" ht="38.25" x14ac:dyDescent="0.2">
      <c r="B66" s="8" t="s">
        <v>65</v>
      </c>
      <c r="C66" s="3">
        <v>15.02</v>
      </c>
      <c r="D66" s="3">
        <v>1.5</v>
      </c>
      <c r="E66" s="3">
        <f t="shared" si="0"/>
        <v>22.53</v>
      </c>
      <c r="F66" s="3">
        <v>0.03</v>
      </c>
      <c r="G66" s="4" t="s">
        <v>19</v>
      </c>
      <c r="H66" s="1"/>
      <c r="I66" s="5">
        <v>20</v>
      </c>
      <c r="J66" s="20">
        <f t="shared" si="1"/>
        <v>0.67590000000000006</v>
      </c>
    </row>
    <row r="67" spans="2:10" ht="51" x14ac:dyDescent="0.2">
      <c r="B67" s="8" t="s">
        <v>67</v>
      </c>
      <c r="C67" s="3">
        <v>24.45</v>
      </c>
      <c r="D67" s="3">
        <v>1.5</v>
      </c>
      <c r="E67" s="3">
        <f t="shared" si="0"/>
        <v>36.674999999999997</v>
      </c>
      <c r="F67" s="3">
        <v>4.8000000000000001E-2</v>
      </c>
      <c r="G67" s="4" t="s">
        <v>19</v>
      </c>
      <c r="H67" s="1"/>
      <c r="I67" s="5">
        <v>20</v>
      </c>
      <c r="J67" s="20">
        <f t="shared" si="1"/>
        <v>1.7604</v>
      </c>
    </row>
    <row r="68" spans="2:10" ht="25.5" x14ac:dyDescent="0.2">
      <c r="B68" s="8" t="s">
        <v>57</v>
      </c>
      <c r="C68" s="3">
        <v>2.84</v>
      </c>
      <c r="D68" s="3">
        <v>1.5</v>
      </c>
      <c r="E68" s="3">
        <f t="shared" si="0"/>
        <v>4.26</v>
      </c>
      <c r="F68" s="3">
        <v>4.4999999999999998E-2</v>
      </c>
      <c r="G68" s="4" t="s">
        <v>20</v>
      </c>
      <c r="H68" s="1"/>
      <c r="I68" s="5">
        <v>20</v>
      </c>
      <c r="J68" s="20">
        <f t="shared" si="1"/>
        <v>0.19169999999999998</v>
      </c>
    </row>
    <row r="69" spans="2:10" x14ac:dyDescent="0.2">
      <c r="B69" s="8" t="s">
        <v>54</v>
      </c>
      <c r="C69" s="3">
        <v>0.57999999999999996</v>
      </c>
      <c r="D69" s="3">
        <v>1.5</v>
      </c>
      <c r="E69" s="3">
        <f t="shared" si="0"/>
        <v>0.86999999999999988</v>
      </c>
      <c r="F69" s="3">
        <v>3.5999999999999997E-2</v>
      </c>
      <c r="G69" s="4" t="s">
        <v>5</v>
      </c>
      <c r="H69" s="1"/>
      <c r="I69" s="5">
        <v>20</v>
      </c>
      <c r="J69" s="20">
        <f t="shared" si="1"/>
        <v>3.1319999999999994E-2</v>
      </c>
    </row>
    <row r="70" spans="2:10" x14ac:dyDescent="0.2">
      <c r="B70" s="8" t="s">
        <v>12</v>
      </c>
      <c r="C70" s="3">
        <v>30</v>
      </c>
      <c r="D70" s="3">
        <v>1.5</v>
      </c>
      <c r="E70" s="3">
        <f t="shared" si="0"/>
        <v>45</v>
      </c>
      <c r="F70" s="3">
        <v>0.14699999999999999</v>
      </c>
      <c r="G70" s="4" t="s">
        <v>13</v>
      </c>
      <c r="H70" s="1"/>
      <c r="I70" s="5">
        <v>20</v>
      </c>
      <c r="J70" s="20">
        <f t="shared" si="1"/>
        <v>6.6149999999999993</v>
      </c>
    </row>
    <row r="71" spans="2:10" s="17" customFormat="1" ht="25.5" x14ac:dyDescent="0.2">
      <c r="B71" s="22" t="s">
        <v>38</v>
      </c>
      <c r="C71" s="23">
        <f>C72*F72+C73*F73+C74*F74+C75*F75+C76*F76</f>
        <v>7.4024099999999997</v>
      </c>
      <c r="D71" s="23">
        <v>1.502</v>
      </c>
      <c r="E71" s="23">
        <f t="shared" si="0"/>
        <v>11.11841982</v>
      </c>
      <c r="F71" s="23">
        <v>1</v>
      </c>
      <c r="G71" s="24" t="s">
        <v>32</v>
      </c>
      <c r="H71" s="24"/>
      <c r="I71" s="25">
        <v>20</v>
      </c>
      <c r="J71" s="26">
        <f t="shared" si="1"/>
        <v>11.11841982</v>
      </c>
    </row>
    <row r="72" spans="2:10" ht="38.25" x14ac:dyDescent="0.2">
      <c r="B72" s="8" t="s">
        <v>65</v>
      </c>
      <c r="C72" s="3">
        <v>15.02</v>
      </c>
      <c r="D72" s="3">
        <v>1.5</v>
      </c>
      <c r="E72" s="3">
        <f t="shared" ref="E72:E122" si="2">C72*D72</f>
        <v>22.53</v>
      </c>
      <c r="F72" s="3">
        <v>0.03</v>
      </c>
      <c r="G72" s="4" t="s">
        <v>19</v>
      </c>
      <c r="H72" s="1"/>
      <c r="I72" s="5">
        <v>20</v>
      </c>
      <c r="J72" s="20">
        <f t="shared" ref="J72:J122" si="3">E72*F72</f>
        <v>0.67590000000000006</v>
      </c>
    </row>
    <row r="73" spans="2:10" ht="38.25" x14ac:dyDescent="0.2">
      <c r="B73" s="8" t="s">
        <v>68</v>
      </c>
      <c r="C73" s="3">
        <v>25.21</v>
      </c>
      <c r="D73" s="3">
        <v>1.5</v>
      </c>
      <c r="E73" s="3">
        <f t="shared" si="2"/>
        <v>37.814999999999998</v>
      </c>
      <c r="F73" s="3">
        <v>4.4999999999999998E-2</v>
      </c>
      <c r="G73" s="4" t="s">
        <v>19</v>
      </c>
      <c r="H73" s="1"/>
      <c r="I73" s="5">
        <v>20</v>
      </c>
      <c r="J73" s="20">
        <f t="shared" si="3"/>
        <v>1.7016749999999998</v>
      </c>
    </row>
    <row r="74" spans="2:10" ht="25.5" x14ac:dyDescent="0.2">
      <c r="B74" s="8" t="s">
        <v>57</v>
      </c>
      <c r="C74" s="3">
        <v>2.84</v>
      </c>
      <c r="D74" s="3">
        <v>1.5</v>
      </c>
      <c r="E74" s="3">
        <f t="shared" si="2"/>
        <v>4.26</v>
      </c>
      <c r="F74" s="3">
        <v>0.09</v>
      </c>
      <c r="G74" s="4" t="s">
        <v>20</v>
      </c>
      <c r="H74" s="1"/>
      <c r="I74" s="5">
        <v>20</v>
      </c>
      <c r="J74" s="20">
        <f t="shared" si="3"/>
        <v>0.38339999999999996</v>
      </c>
    </row>
    <row r="75" spans="2:10" x14ac:dyDescent="0.2">
      <c r="B75" s="8" t="s">
        <v>54</v>
      </c>
      <c r="C75" s="3">
        <v>0.57999999999999996</v>
      </c>
      <c r="D75" s="3">
        <v>1.5</v>
      </c>
      <c r="E75" s="3">
        <f t="shared" si="2"/>
        <v>0.86999999999999988</v>
      </c>
      <c r="F75" s="3">
        <v>7.1999999999999995E-2</v>
      </c>
      <c r="G75" s="4" t="s">
        <v>5</v>
      </c>
      <c r="H75" s="1"/>
      <c r="I75" s="5">
        <v>20</v>
      </c>
      <c r="J75" s="20">
        <f t="shared" si="3"/>
        <v>6.2639999999999987E-2</v>
      </c>
    </row>
    <row r="76" spans="2:10" x14ac:dyDescent="0.2">
      <c r="B76" s="8" t="s">
        <v>12</v>
      </c>
      <c r="C76" s="3">
        <v>30</v>
      </c>
      <c r="D76" s="3">
        <v>1.5</v>
      </c>
      <c r="E76" s="3">
        <f t="shared" si="2"/>
        <v>45</v>
      </c>
      <c r="F76" s="3">
        <v>0.184</v>
      </c>
      <c r="G76" s="4" t="s">
        <v>13</v>
      </c>
      <c r="H76" s="1"/>
      <c r="I76" s="5">
        <v>20</v>
      </c>
      <c r="J76" s="20">
        <f t="shared" si="3"/>
        <v>8.2799999999999994</v>
      </c>
    </row>
    <row r="77" spans="2:10" ht="15.75" x14ac:dyDescent="0.2">
      <c r="B77" s="18" t="s">
        <v>39</v>
      </c>
      <c r="C77" s="1"/>
      <c r="D77" s="1"/>
      <c r="E77" s="2"/>
      <c r="F77" s="1"/>
      <c r="G77" s="1"/>
      <c r="H77" s="1"/>
      <c r="I77" s="1"/>
      <c r="J77" s="7"/>
    </row>
    <row r="78" spans="2:10" s="17" customFormat="1" ht="15" x14ac:dyDescent="0.2">
      <c r="B78" s="19" t="s">
        <v>40</v>
      </c>
      <c r="C78" s="24"/>
      <c r="D78" s="24"/>
      <c r="E78" s="23"/>
      <c r="F78" s="24"/>
      <c r="G78" s="24"/>
      <c r="H78" s="24"/>
      <c r="I78" s="24"/>
      <c r="J78" s="26"/>
    </row>
    <row r="79" spans="2:10" s="17" customFormat="1" ht="51" x14ac:dyDescent="0.2">
      <c r="B79" s="22" t="s">
        <v>41</v>
      </c>
      <c r="C79" s="23">
        <f>C80*F80+C81*F81+C82*F82</f>
        <v>18.044599999999999</v>
      </c>
      <c r="D79" s="23">
        <v>1.5</v>
      </c>
      <c r="E79" s="23">
        <f t="shared" si="2"/>
        <v>27.066899999999997</v>
      </c>
      <c r="F79" s="23">
        <v>1</v>
      </c>
      <c r="G79" s="24" t="s">
        <v>11</v>
      </c>
      <c r="H79" s="24"/>
      <c r="I79" s="25">
        <v>20</v>
      </c>
      <c r="J79" s="26">
        <f t="shared" si="3"/>
        <v>27.066899999999997</v>
      </c>
    </row>
    <row r="80" spans="2:10" ht="25.5" x14ac:dyDescent="0.2">
      <c r="B80" s="8" t="s">
        <v>69</v>
      </c>
      <c r="C80" s="3">
        <v>25.71</v>
      </c>
      <c r="D80" s="3">
        <v>1.5</v>
      </c>
      <c r="E80" s="3">
        <f t="shared" si="2"/>
        <v>38.564999999999998</v>
      </c>
      <c r="F80" s="3">
        <v>0.11</v>
      </c>
      <c r="G80" s="4" t="s">
        <v>19</v>
      </c>
      <c r="H80" s="1"/>
      <c r="I80" s="5">
        <v>20</v>
      </c>
      <c r="J80" s="20">
        <f t="shared" si="3"/>
        <v>4.2421499999999996</v>
      </c>
    </row>
    <row r="81" spans="2:10" ht="25.5" x14ac:dyDescent="0.2">
      <c r="B81" s="8" t="s">
        <v>70</v>
      </c>
      <c r="C81" s="3">
        <v>15.95</v>
      </c>
      <c r="D81" s="3">
        <v>1.5</v>
      </c>
      <c r="E81" s="3">
        <f t="shared" si="2"/>
        <v>23.924999999999997</v>
      </c>
      <c r="F81" s="3">
        <v>7.0000000000000007E-2</v>
      </c>
      <c r="G81" s="4" t="s">
        <v>19</v>
      </c>
      <c r="H81" s="1"/>
      <c r="I81" s="5">
        <v>20</v>
      </c>
      <c r="J81" s="20">
        <f t="shared" si="3"/>
        <v>1.67475</v>
      </c>
    </row>
    <row r="82" spans="2:10" x14ac:dyDescent="0.2">
      <c r="B82" s="8" t="s">
        <v>12</v>
      </c>
      <c r="C82" s="3">
        <v>30</v>
      </c>
      <c r="D82" s="3">
        <v>1.5</v>
      </c>
      <c r="E82" s="3">
        <f t="shared" si="2"/>
        <v>45</v>
      </c>
      <c r="F82" s="3">
        <v>0.47</v>
      </c>
      <c r="G82" s="4" t="s">
        <v>13</v>
      </c>
      <c r="H82" s="1"/>
      <c r="I82" s="5">
        <v>20</v>
      </c>
      <c r="J82" s="20">
        <f t="shared" si="3"/>
        <v>21.15</v>
      </c>
    </row>
    <row r="83" spans="2:10" s="17" customFormat="1" ht="51" x14ac:dyDescent="0.2">
      <c r="B83" s="22" t="s">
        <v>42</v>
      </c>
      <c r="C83" s="23">
        <f>C84*F84+C85*F85+C86*F86+C87*F87+C88*F88</f>
        <v>23.3919</v>
      </c>
      <c r="D83" s="23">
        <v>1.5</v>
      </c>
      <c r="E83" s="23">
        <f t="shared" si="2"/>
        <v>35.087850000000003</v>
      </c>
      <c r="F83" s="23">
        <v>1</v>
      </c>
      <c r="G83" s="24" t="s">
        <v>11</v>
      </c>
      <c r="H83" s="24"/>
      <c r="I83" s="25">
        <v>20</v>
      </c>
      <c r="J83" s="26">
        <f t="shared" si="3"/>
        <v>35.087850000000003</v>
      </c>
    </row>
    <row r="84" spans="2:10" ht="25.5" x14ac:dyDescent="0.2">
      <c r="B84" s="8" t="s">
        <v>71</v>
      </c>
      <c r="C84" s="3">
        <v>25.71</v>
      </c>
      <c r="D84" s="3">
        <v>1.5</v>
      </c>
      <c r="E84" s="3">
        <f t="shared" si="2"/>
        <v>38.564999999999998</v>
      </c>
      <c r="F84" s="3">
        <v>0.22</v>
      </c>
      <c r="G84" s="4" t="s">
        <v>19</v>
      </c>
      <c r="H84" s="1"/>
      <c r="I84" s="5">
        <v>20</v>
      </c>
      <c r="J84" s="20">
        <f t="shared" si="3"/>
        <v>8.4842999999999993</v>
      </c>
    </row>
    <row r="85" spans="2:10" ht="38.25" x14ac:dyDescent="0.2">
      <c r="B85" s="8" t="s">
        <v>72</v>
      </c>
      <c r="C85" s="3">
        <v>16.7</v>
      </c>
      <c r="D85" s="3">
        <v>1.5</v>
      </c>
      <c r="E85" s="3">
        <f t="shared" si="2"/>
        <v>25.049999999999997</v>
      </c>
      <c r="F85" s="3">
        <v>0.13</v>
      </c>
      <c r="G85" s="4" t="s">
        <v>19</v>
      </c>
      <c r="H85" s="1"/>
      <c r="I85" s="5">
        <v>20</v>
      </c>
      <c r="J85" s="20">
        <f t="shared" si="3"/>
        <v>3.2565</v>
      </c>
    </row>
    <row r="86" spans="2:10" x14ac:dyDescent="0.2">
      <c r="B86" s="8" t="s">
        <v>43</v>
      </c>
      <c r="C86" s="3">
        <v>10.63</v>
      </c>
      <c r="D86" s="3">
        <v>1.5</v>
      </c>
      <c r="E86" s="3">
        <f t="shared" si="2"/>
        <v>15.945</v>
      </c>
      <c r="F86" s="3">
        <v>0.01</v>
      </c>
      <c r="G86" s="4" t="s">
        <v>19</v>
      </c>
      <c r="H86" s="1"/>
      <c r="I86" s="5">
        <v>20</v>
      </c>
      <c r="J86" s="20">
        <f t="shared" si="3"/>
        <v>0.15945000000000001</v>
      </c>
    </row>
    <row r="87" spans="2:10" x14ac:dyDescent="0.2">
      <c r="B87" s="8" t="s">
        <v>44</v>
      </c>
      <c r="C87" s="3">
        <v>3.84</v>
      </c>
      <c r="D87" s="3">
        <v>1.5</v>
      </c>
      <c r="E87" s="3">
        <f t="shared" si="2"/>
        <v>5.76</v>
      </c>
      <c r="F87" s="3">
        <v>0.01</v>
      </c>
      <c r="G87" s="4" t="s">
        <v>19</v>
      </c>
      <c r="H87" s="1"/>
      <c r="I87" s="5">
        <v>20</v>
      </c>
      <c r="J87" s="20">
        <f t="shared" si="3"/>
        <v>5.7599999999999998E-2</v>
      </c>
    </row>
    <row r="88" spans="2:10" x14ac:dyDescent="0.2">
      <c r="B88" s="8" t="s">
        <v>12</v>
      </c>
      <c r="C88" s="3">
        <v>30</v>
      </c>
      <c r="D88" s="3">
        <v>1.5</v>
      </c>
      <c r="E88" s="3">
        <f t="shared" si="2"/>
        <v>45</v>
      </c>
      <c r="F88" s="3">
        <v>0.51400000000000001</v>
      </c>
      <c r="G88" s="4" t="s">
        <v>13</v>
      </c>
      <c r="H88" s="1"/>
      <c r="I88" s="5">
        <v>20</v>
      </c>
      <c r="J88" s="20">
        <f t="shared" si="3"/>
        <v>23.13</v>
      </c>
    </row>
    <row r="89" spans="2:10" s="17" customFormat="1" ht="15" x14ac:dyDescent="0.2">
      <c r="B89" s="19" t="s">
        <v>45</v>
      </c>
      <c r="C89" s="24"/>
      <c r="D89" s="24"/>
      <c r="E89" s="23"/>
      <c r="F89" s="24"/>
      <c r="G89" s="24"/>
      <c r="H89" s="24"/>
      <c r="I89" s="24"/>
      <c r="J89" s="26"/>
    </row>
    <row r="90" spans="2:10" s="17" customFormat="1" ht="51" x14ac:dyDescent="0.2">
      <c r="B90" s="22" t="s">
        <v>46</v>
      </c>
      <c r="C90" s="23">
        <f>C91*F91+C92*F92+C93*F93+C94*F94</f>
        <v>34.315499999999993</v>
      </c>
      <c r="D90" s="23">
        <v>1.5</v>
      </c>
      <c r="E90" s="23">
        <f t="shared" si="2"/>
        <v>51.473249999999993</v>
      </c>
      <c r="F90" s="23">
        <v>1</v>
      </c>
      <c r="G90" s="24" t="s">
        <v>11</v>
      </c>
      <c r="H90" s="24"/>
      <c r="I90" s="25">
        <v>20</v>
      </c>
      <c r="J90" s="26">
        <f t="shared" si="3"/>
        <v>51.473249999999993</v>
      </c>
    </row>
    <row r="91" spans="2:10" ht="25.5" x14ac:dyDescent="0.2">
      <c r="B91" s="8" t="s">
        <v>73</v>
      </c>
      <c r="C91" s="3">
        <v>15.95</v>
      </c>
      <c r="D91" s="3">
        <v>1.5</v>
      </c>
      <c r="E91" s="3">
        <f t="shared" si="2"/>
        <v>23.924999999999997</v>
      </c>
      <c r="F91" s="3">
        <v>7.0000000000000007E-2</v>
      </c>
      <c r="G91" s="4" t="s">
        <v>19</v>
      </c>
      <c r="H91" s="1"/>
      <c r="I91" s="5">
        <v>20</v>
      </c>
      <c r="J91" s="20">
        <f t="shared" si="3"/>
        <v>1.67475</v>
      </c>
    </row>
    <row r="92" spans="2:10" ht="25.5" x14ac:dyDescent="0.2">
      <c r="B92" s="8" t="s">
        <v>74</v>
      </c>
      <c r="C92" s="3">
        <v>18.43</v>
      </c>
      <c r="D92" s="3">
        <v>1.5</v>
      </c>
      <c r="E92" s="3">
        <f t="shared" si="2"/>
        <v>27.645</v>
      </c>
      <c r="F92" s="3">
        <v>0.1</v>
      </c>
      <c r="G92" s="4" t="s">
        <v>19</v>
      </c>
      <c r="H92" s="1"/>
      <c r="I92" s="5">
        <v>20</v>
      </c>
      <c r="J92" s="20">
        <f t="shared" si="3"/>
        <v>2.7645</v>
      </c>
    </row>
    <row r="93" spans="2:10" ht="38.25" x14ac:dyDescent="0.2">
      <c r="B93" s="8" t="s">
        <v>47</v>
      </c>
      <c r="C93" s="3">
        <v>4.53</v>
      </c>
      <c r="D93" s="3">
        <v>1.5009999999999999</v>
      </c>
      <c r="E93" s="3">
        <f t="shared" si="2"/>
        <v>6.7995299999999999</v>
      </c>
      <c r="F93" s="3">
        <v>0.2</v>
      </c>
      <c r="G93" s="4" t="s">
        <v>19</v>
      </c>
      <c r="H93" s="1"/>
      <c r="I93" s="5">
        <v>20</v>
      </c>
      <c r="J93" s="20">
        <f t="shared" si="3"/>
        <v>1.3599060000000001</v>
      </c>
    </row>
    <row r="94" spans="2:10" x14ac:dyDescent="0.2">
      <c r="B94" s="8" t="s">
        <v>12</v>
      </c>
      <c r="C94" s="3">
        <v>30</v>
      </c>
      <c r="D94" s="3">
        <v>1.5</v>
      </c>
      <c r="E94" s="3">
        <f t="shared" si="2"/>
        <v>45</v>
      </c>
      <c r="F94" s="3">
        <v>1.0149999999999999</v>
      </c>
      <c r="G94" s="4" t="s">
        <v>13</v>
      </c>
      <c r="H94" s="1"/>
      <c r="I94" s="5">
        <v>20</v>
      </c>
      <c r="J94" s="20">
        <f t="shared" si="3"/>
        <v>45.674999999999997</v>
      </c>
    </row>
    <row r="95" spans="2:10" s="17" customFormat="1" ht="63.75" x14ac:dyDescent="0.2">
      <c r="B95" s="22" t="s">
        <v>48</v>
      </c>
      <c r="C95" s="23">
        <f>C96*F96+C97*F97+C98*F98+C99*F99+C100*F100</f>
        <v>39.832599999999999</v>
      </c>
      <c r="D95" s="23">
        <v>1.5</v>
      </c>
      <c r="E95" s="23">
        <f t="shared" si="2"/>
        <v>59.748899999999999</v>
      </c>
      <c r="F95" s="23">
        <v>1</v>
      </c>
      <c r="G95" s="24" t="s">
        <v>11</v>
      </c>
      <c r="H95" s="24"/>
      <c r="I95" s="25">
        <v>20</v>
      </c>
      <c r="J95" s="26">
        <f t="shared" si="3"/>
        <v>59.748899999999999</v>
      </c>
    </row>
    <row r="96" spans="2:10" ht="25.5" x14ac:dyDescent="0.2">
      <c r="B96" s="8" t="s">
        <v>73</v>
      </c>
      <c r="C96" s="3">
        <v>15.95</v>
      </c>
      <c r="D96" s="3">
        <v>1.5</v>
      </c>
      <c r="E96" s="3">
        <f t="shared" si="2"/>
        <v>23.924999999999997</v>
      </c>
      <c r="F96" s="3">
        <v>7.0000000000000007E-2</v>
      </c>
      <c r="G96" s="4" t="s">
        <v>19</v>
      </c>
      <c r="H96" s="1"/>
      <c r="I96" s="5">
        <v>20</v>
      </c>
      <c r="J96" s="20">
        <f t="shared" si="3"/>
        <v>1.67475</v>
      </c>
    </row>
    <row r="97" spans="2:10" ht="25.5" x14ac:dyDescent="0.2">
      <c r="B97" s="8" t="s">
        <v>75</v>
      </c>
      <c r="C97" s="3">
        <v>10.61</v>
      </c>
      <c r="D97" s="3">
        <v>1.5</v>
      </c>
      <c r="E97" s="3">
        <f t="shared" si="2"/>
        <v>15.914999999999999</v>
      </c>
      <c r="F97" s="3">
        <v>0.11</v>
      </c>
      <c r="G97" s="4" t="s">
        <v>19</v>
      </c>
      <c r="H97" s="1"/>
      <c r="I97" s="5">
        <v>20</v>
      </c>
      <c r="J97" s="20">
        <f t="shared" si="3"/>
        <v>1.7506499999999998</v>
      </c>
    </row>
    <row r="98" spans="2:10" ht="25.5" x14ac:dyDescent="0.2">
      <c r="B98" s="8" t="s">
        <v>74</v>
      </c>
      <c r="C98" s="3">
        <v>18.43</v>
      </c>
      <c r="D98" s="3">
        <v>1.5</v>
      </c>
      <c r="E98" s="3">
        <f t="shared" si="2"/>
        <v>27.645</v>
      </c>
      <c r="F98" s="3">
        <v>0.1</v>
      </c>
      <c r="G98" s="4" t="s">
        <v>19</v>
      </c>
      <c r="H98" s="1"/>
      <c r="I98" s="5">
        <v>20</v>
      </c>
      <c r="J98" s="20">
        <f t="shared" si="3"/>
        <v>2.7645</v>
      </c>
    </row>
    <row r="99" spans="2:10" ht="38.25" x14ac:dyDescent="0.2">
      <c r="B99" s="8" t="s">
        <v>47</v>
      </c>
      <c r="C99" s="3">
        <v>4.53</v>
      </c>
      <c r="D99" s="3">
        <v>1.5009999999999999</v>
      </c>
      <c r="E99" s="3">
        <f t="shared" si="2"/>
        <v>6.7995299999999999</v>
      </c>
      <c r="F99" s="3">
        <v>0.2</v>
      </c>
      <c r="G99" s="4" t="s">
        <v>19</v>
      </c>
      <c r="H99" s="1"/>
      <c r="I99" s="5">
        <v>20</v>
      </c>
      <c r="J99" s="20">
        <f t="shared" si="3"/>
        <v>1.3599060000000001</v>
      </c>
    </row>
    <row r="100" spans="2:10" x14ac:dyDescent="0.2">
      <c r="B100" s="8" t="s">
        <v>12</v>
      </c>
      <c r="C100" s="3">
        <v>30</v>
      </c>
      <c r="D100" s="3">
        <v>1.5</v>
      </c>
      <c r="E100" s="3">
        <f t="shared" si="2"/>
        <v>45</v>
      </c>
      <c r="F100" s="3">
        <v>1.1599999999999999</v>
      </c>
      <c r="G100" s="4" t="s">
        <v>13</v>
      </c>
      <c r="H100" s="1"/>
      <c r="I100" s="5">
        <v>20</v>
      </c>
      <c r="J100" s="20">
        <f t="shared" si="3"/>
        <v>52.199999999999996</v>
      </c>
    </row>
    <row r="101" spans="2:10" ht="15.75" x14ac:dyDescent="0.2">
      <c r="B101" s="18" t="s">
        <v>49</v>
      </c>
      <c r="C101" s="1"/>
      <c r="D101" s="1"/>
      <c r="E101" s="2"/>
      <c r="F101" s="1"/>
      <c r="G101" s="1"/>
      <c r="H101" s="1"/>
      <c r="I101" s="1"/>
      <c r="J101" s="7"/>
    </row>
    <row r="102" spans="2:10" s="17" customFormat="1" ht="51" x14ac:dyDescent="0.2">
      <c r="B102" s="22" t="s">
        <v>50</v>
      </c>
      <c r="C102" s="23">
        <f>C103*F103+C104*F104+C105*F105</f>
        <v>13.58775</v>
      </c>
      <c r="D102" s="23">
        <v>1.5</v>
      </c>
      <c r="E102" s="23">
        <f t="shared" si="2"/>
        <v>20.381625</v>
      </c>
      <c r="F102" s="23">
        <v>1</v>
      </c>
      <c r="G102" s="24" t="s">
        <v>11</v>
      </c>
      <c r="H102" s="24"/>
      <c r="I102" s="25">
        <v>20</v>
      </c>
      <c r="J102" s="26">
        <f t="shared" si="3"/>
        <v>20.381625</v>
      </c>
    </row>
    <row r="103" spans="2:10" ht="51" x14ac:dyDescent="0.2">
      <c r="B103" s="8" t="s">
        <v>76</v>
      </c>
      <c r="C103" s="3">
        <v>16.95</v>
      </c>
      <c r="D103" s="3">
        <v>1.5</v>
      </c>
      <c r="E103" s="3">
        <f t="shared" si="2"/>
        <v>25.424999999999997</v>
      </c>
      <c r="F103" s="3">
        <v>0.125</v>
      </c>
      <c r="G103" s="4" t="s">
        <v>19</v>
      </c>
      <c r="H103" s="1"/>
      <c r="I103" s="5">
        <v>20</v>
      </c>
      <c r="J103" s="20">
        <f t="shared" si="3"/>
        <v>3.1781249999999996</v>
      </c>
    </row>
    <row r="104" spans="2:10" ht="38.25" x14ac:dyDescent="0.2">
      <c r="B104" s="8" t="s">
        <v>59</v>
      </c>
      <c r="C104" s="3">
        <v>6.26</v>
      </c>
      <c r="D104" s="3">
        <v>1.5</v>
      </c>
      <c r="E104" s="3">
        <f t="shared" si="2"/>
        <v>9.39</v>
      </c>
      <c r="F104" s="3">
        <v>0.15</v>
      </c>
      <c r="G104" s="4" t="s">
        <v>19</v>
      </c>
      <c r="H104" s="1"/>
      <c r="I104" s="5">
        <v>20</v>
      </c>
      <c r="J104" s="20">
        <f t="shared" si="3"/>
        <v>1.4085000000000001</v>
      </c>
    </row>
    <row r="105" spans="2:10" x14ac:dyDescent="0.2">
      <c r="B105" s="8" t="s">
        <v>12</v>
      </c>
      <c r="C105" s="3">
        <v>30</v>
      </c>
      <c r="D105" s="3">
        <v>1.5</v>
      </c>
      <c r="E105" s="3">
        <f t="shared" si="2"/>
        <v>45</v>
      </c>
      <c r="F105" s="3">
        <v>0.35099999999999998</v>
      </c>
      <c r="G105" s="4" t="s">
        <v>13</v>
      </c>
      <c r="H105" s="1"/>
      <c r="I105" s="5">
        <v>20</v>
      </c>
      <c r="J105" s="20">
        <f t="shared" si="3"/>
        <v>15.794999999999998</v>
      </c>
    </row>
    <row r="106" spans="2:10" s="17" customFormat="1" ht="63.75" x14ac:dyDescent="0.2">
      <c r="B106" s="22" t="s">
        <v>51</v>
      </c>
      <c r="C106" s="23">
        <f>C107*F107+C108*F108+C109*F109+C110*F110+C111*F111+C112*F112</f>
        <v>35.664850000000001</v>
      </c>
      <c r="D106" s="23">
        <v>1.5</v>
      </c>
      <c r="E106" s="23">
        <f t="shared" si="2"/>
        <v>53.497275000000002</v>
      </c>
      <c r="F106" s="23">
        <v>1</v>
      </c>
      <c r="G106" s="24" t="s">
        <v>11</v>
      </c>
      <c r="H106" s="24"/>
      <c r="I106" s="25">
        <v>20</v>
      </c>
      <c r="J106" s="26">
        <f t="shared" si="3"/>
        <v>53.497275000000002</v>
      </c>
    </row>
    <row r="107" spans="2:10" ht="25.5" x14ac:dyDescent="0.2">
      <c r="B107" s="8" t="s">
        <v>55</v>
      </c>
      <c r="C107" s="3">
        <v>12.84</v>
      </c>
      <c r="D107" s="3">
        <v>1.5</v>
      </c>
      <c r="E107" s="3">
        <f t="shared" si="2"/>
        <v>19.259999999999998</v>
      </c>
      <c r="F107" s="3">
        <v>0.125</v>
      </c>
      <c r="G107" s="4" t="s">
        <v>19</v>
      </c>
      <c r="H107" s="1"/>
      <c r="I107" s="5">
        <v>20</v>
      </c>
      <c r="J107" s="20">
        <f t="shared" si="3"/>
        <v>2.4074999999999998</v>
      </c>
    </row>
    <row r="108" spans="2:10" ht="38.25" x14ac:dyDescent="0.2">
      <c r="B108" s="8" t="s">
        <v>77</v>
      </c>
      <c r="C108" s="3">
        <v>12.84</v>
      </c>
      <c r="D108" s="3">
        <v>1.5</v>
      </c>
      <c r="E108" s="3">
        <f t="shared" si="2"/>
        <v>19.259999999999998</v>
      </c>
      <c r="F108" s="3">
        <v>0.18</v>
      </c>
      <c r="G108" s="4" t="s">
        <v>19</v>
      </c>
      <c r="H108" s="1"/>
      <c r="I108" s="5">
        <v>20</v>
      </c>
      <c r="J108" s="20">
        <f t="shared" si="3"/>
        <v>3.4667999999999997</v>
      </c>
    </row>
    <row r="109" spans="2:10" ht="25.5" x14ac:dyDescent="0.2">
      <c r="B109" s="8" t="s">
        <v>21</v>
      </c>
      <c r="C109" s="3">
        <v>5.07</v>
      </c>
      <c r="D109" s="3">
        <v>1.5009999999999999</v>
      </c>
      <c r="E109" s="3">
        <f t="shared" si="2"/>
        <v>7.6100699999999994</v>
      </c>
      <c r="F109" s="3">
        <v>9.5000000000000001E-2</v>
      </c>
      <c r="G109" s="4" t="s">
        <v>20</v>
      </c>
      <c r="H109" s="1"/>
      <c r="I109" s="5">
        <v>20</v>
      </c>
      <c r="J109" s="20">
        <f t="shared" si="3"/>
        <v>0.72295664999999998</v>
      </c>
    </row>
    <row r="110" spans="2:10" ht="25.5" x14ac:dyDescent="0.2">
      <c r="B110" s="8" t="s">
        <v>57</v>
      </c>
      <c r="C110" s="3">
        <v>2.84</v>
      </c>
      <c r="D110" s="3">
        <v>1.5</v>
      </c>
      <c r="E110" s="3">
        <f t="shared" si="2"/>
        <v>4.26</v>
      </c>
      <c r="F110" s="3">
        <v>0.7</v>
      </c>
      <c r="G110" s="4" t="s">
        <v>20</v>
      </c>
      <c r="H110" s="1"/>
      <c r="I110" s="5">
        <v>20</v>
      </c>
      <c r="J110" s="20">
        <f t="shared" si="3"/>
        <v>2.9819999999999998</v>
      </c>
    </row>
    <row r="111" spans="2:10" x14ac:dyDescent="0.2">
      <c r="B111" s="8" t="s">
        <v>54</v>
      </c>
      <c r="C111" s="3">
        <v>0.57999999999999996</v>
      </c>
      <c r="D111" s="3">
        <v>1.5</v>
      </c>
      <c r="E111" s="3">
        <f t="shared" si="2"/>
        <v>0.86999999999999988</v>
      </c>
      <c r="F111" s="3">
        <v>0.05</v>
      </c>
      <c r="G111" s="4" t="s">
        <v>5</v>
      </c>
      <c r="H111" s="1"/>
      <c r="I111" s="5">
        <v>20</v>
      </c>
      <c r="J111" s="20">
        <f t="shared" si="3"/>
        <v>4.3499999999999997E-2</v>
      </c>
    </row>
    <row r="112" spans="2:10" x14ac:dyDescent="0.2">
      <c r="B112" s="8" t="s">
        <v>12</v>
      </c>
      <c r="C112" s="3">
        <v>30</v>
      </c>
      <c r="D112" s="3">
        <v>1.5</v>
      </c>
      <c r="E112" s="3">
        <f t="shared" si="2"/>
        <v>45</v>
      </c>
      <c r="F112" s="3">
        <v>0.97499999999999998</v>
      </c>
      <c r="G112" s="4" t="s">
        <v>13</v>
      </c>
      <c r="H112" s="1"/>
      <c r="I112" s="5">
        <v>20</v>
      </c>
      <c r="J112" s="20">
        <f t="shared" si="3"/>
        <v>43.875</v>
      </c>
    </row>
    <row r="113" spans="2:10" s="17" customFormat="1" ht="76.5" x14ac:dyDescent="0.2">
      <c r="B113" s="22" t="s">
        <v>52</v>
      </c>
      <c r="C113" s="23">
        <f>C114*F114+C115*F115+C116*F116+C117*F117+C118*F118+C119*F119+C120*F120</f>
        <v>38.694949999999999</v>
      </c>
      <c r="D113" s="23">
        <v>1.5</v>
      </c>
      <c r="E113" s="23">
        <f t="shared" si="2"/>
        <v>58.042424999999994</v>
      </c>
      <c r="F113" s="23">
        <v>1</v>
      </c>
      <c r="G113" s="24" t="s">
        <v>11</v>
      </c>
      <c r="H113" s="24"/>
      <c r="I113" s="25">
        <v>20</v>
      </c>
      <c r="J113" s="26">
        <f t="shared" si="3"/>
        <v>58.042424999999994</v>
      </c>
    </row>
    <row r="114" spans="2:10" ht="25.5" x14ac:dyDescent="0.2">
      <c r="B114" s="8" t="s">
        <v>55</v>
      </c>
      <c r="C114" s="3">
        <v>12.84</v>
      </c>
      <c r="D114" s="3">
        <v>1.5</v>
      </c>
      <c r="E114" s="3">
        <f t="shared" si="2"/>
        <v>19.259999999999998</v>
      </c>
      <c r="F114" s="3">
        <v>0.125</v>
      </c>
      <c r="G114" s="4" t="s">
        <v>19</v>
      </c>
      <c r="H114" s="1"/>
      <c r="I114" s="5">
        <v>20</v>
      </c>
      <c r="J114" s="20">
        <f t="shared" si="3"/>
        <v>2.4074999999999998</v>
      </c>
    </row>
    <row r="115" spans="2:10" ht="38.25" x14ac:dyDescent="0.2">
      <c r="B115" s="8" t="s">
        <v>78</v>
      </c>
      <c r="C115" s="3">
        <v>13.69</v>
      </c>
      <c r="D115" s="3">
        <v>1.5</v>
      </c>
      <c r="E115" s="3">
        <f t="shared" si="2"/>
        <v>20.535</v>
      </c>
      <c r="F115" s="3">
        <v>0.2</v>
      </c>
      <c r="G115" s="4" t="s">
        <v>19</v>
      </c>
      <c r="H115" s="1"/>
      <c r="I115" s="5">
        <v>20</v>
      </c>
      <c r="J115" s="20">
        <f t="shared" si="3"/>
        <v>4.1070000000000002</v>
      </c>
    </row>
    <row r="116" spans="2:10" ht="25.5" x14ac:dyDescent="0.2">
      <c r="B116" s="8" t="s">
        <v>21</v>
      </c>
      <c r="C116" s="3">
        <v>5.07</v>
      </c>
      <c r="D116" s="3">
        <v>1.5009999999999999</v>
      </c>
      <c r="E116" s="3">
        <f t="shared" si="2"/>
        <v>7.6100699999999994</v>
      </c>
      <c r="F116" s="3">
        <v>9.5000000000000001E-2</v>
      </c>
      <c r="G116" s="4" t="s">
        <v>20</v>
      </c>
      <c r="H116" s="1"/>
      <c r="I116" s="5">
        <v>20</v>
      </c>
      <c r="J116" s="20">
        <f t="shared" si="3"/>
        <v>0.72295664999999998</v>
      </c>
    </row>
    <row r="117" spans="2:10" ht="25.5" x14ac:dyDescent="0.2">
      <c r="B117" s="8" t="s">
        <v>22</v>
      </c>
      <c r="C117" s="3">
        <v>2.4300000000000002</v>
      </c>
      <c r="D117" s="3">
        <v>1.502</v>
      </c>
      <c r="E117" s="3">
        <f t="shared" si="2"/>
        <v>3.6498600000000003</v>
      </c>
      <c r="F117" s="3">
        <v>0.01</v>
      </c>
      <c r="G117" s="4" t="s">
        <v>20</v>
      </c>
      <c r="H117" s="1"/>
      <c r="I117" s="5">
        <v>20</v>
      </c>
      <c r="J117" s="20">
        <f t="shared" si="3"/>
        <v>3.6498600000000006E-2</v>
      </c>
    </row>
    <row r="118" spans="2:10" ht="25.5" x14ac:dyDescent="0.2">
      <c r="B118" s="8" t="s">
        <v>57</v>
      </c>
      <c r="C118" s="3">
        <v>2.84</v>
      </c>
      <c r="D118" s="3">
        <v>1.5</v>
      </c>
      <c r="E118" s="3">
        <f t="shared" si="2"/>
        <v>4.26</v>
      </c>
      <c r="F118" s="3">
        <v>0.7</v>
      </c>
      <c r="G118" s="4" t="s">
        <v>20</v>
      </c>
      <c r="H118" s="1"/>
      <c r="I118" s="5">
        <v>20</v>
      </c>
      <c r="J118" s="20">
        <f t="shared" si="3"/>
        <v>2.9819999999999998</v>
      </c>
    </row>
    <row r="119" spans="2:10" x14ac:dyDescent="0.2">
      <c r="B119" s="8" t="s">
        <v>54</v>
      </c>
      <c r="C119" s="3">
        <v>0.57999999999999996</v>
      </c>
      <c r="D119" s="3">
        <v>1.5</v>
      </c>
      <c r="E119" s="3">
        <f t="shared" si="2"/>
        <v>0.86999999999999988</v>
      </c>
      <c r="F119" s="3">
        <v>0.1</v>
      </c>
      <c r="G119" s="4" t="s">
        <v>5</v>
      </c>
      <c r="H119" s="1"/>
      <c r="I119" s="5">
        <v>20</v>
      </c>
      <c r="J119" s="20">
        <f t="shared" si="3"/>
        <v>8.6999999999999994E-2</v>
      </c>
    </row>
    <row r="120" spans="2:10" x14ac:dyDescent="0.2">
      <c r="B120" s="8" t="s">
        <v>12</v>
      </c>
      <c r="C120" s="3">
        <v>30</v>
      </c>
      <c r="D120" s="3">
        <v>1.5</v>
      </c>
      <c r="E120" s="3">
        <f t="shared" si="2"/>
        <v>45</v>
      </c>
      <c r="F120" s="3">
        <v>1.06</v>
      </c>
      <c r="G120" s="4" t="s">
        <v>13</v>
      </c>
      <c r="H120" s="1"/>
      <c r="I120" s="5">
        <v>20</v>
      </c>
      <c r="J120" s="20">
        <f t="shared" si="3"/>
        <v>47.7</v>
      </c>
    </row>
    <row r="121" spans="2:10" s="17" customFormat="1" ht="25.5" x14ac:dyDescent="0.2">
      <c r="B121" s="22" t="s">
        <v>53</v>
      </c>
      <c r="C121" s="23">
        <f>C122*F122</f>
        <v>1.5</v>
      </c>
      <c r="D121" s="23">
        <v>1.5</v>
      </c>
      <c r="E121" s="23">
        <f t="shared" si="2"/>
        <v>2.25</v>
      </c>
      <c r="F121" s="23">
        <v>1</v>
      </c>
      <c r="G121" s="24" t="s">
        <v>11</v>
      </c>
      <c r="H121" s="24"/>
      <c r="I121" s="25">
        <v>20</v>
      </c>
      <c r="J121" s="26">
        <f t="shared" si="3"/>
        <v>2.25</v>
      </c>
    </row>
    <row r="122" spans="2:10" ht="13.5" thickBot="1" x14ac:dyDescent="0.25">
      <c r="B122" s="9" t="s">
        <v>12</v>
      </c>
      <c r="C122" s="10">
        <v>30</v>
      </c>
      <c r="D122" s="10">
        <v>1.5</v>
      </c>
      <c r="E122" s="10">
        <f t="shared" si="2"/>
        <v>45</v>
      </c>
      <c r="F122" s="10">
        <v>0.05</v>
      </c>
      <c r="G122" s="11" t="s">
        <v>13</v>
      </c>
      <c r="H122" s="12"/>
      <c r="I122" s="13">
        <v>20</v>
      </c>
      <c r="J122" s="21">
        <f t="shared" si="3"/>
        <v>2.25</v>
      </c>
    </row>
    <row r="125" spans="2:10" ht="13.5" thickBot="1" x14ac:dyDescent="0.25"/>
    <row r="126" spans="2:10" ht="63" customHeight="1" thickBot="1" x14ac:dyDescent="0.25">
      <c r="B126" s="32" t="s">
        <v>81</v>
      </c>
      <c r="C126" s="29"/>
      <c r="D126" s="29"/>
      <c r="E126" s="30"/>
    </row>
    <row r="127" spans="2:10" ht="12.75" customHeight="1" x14ac:dyDescent="0.2">
      <c r="B127" s="28"/>
      <c r="C127" s="28"/>
      <c r="D127" s="28"/>
      <c r="E127" s="28"/>
    </row>
    <row r="128" spans="2:10" ht="13.5" customHeight="1" x14ac:dyDescent="0.2">
      <c r="B128" s="28"/>
      <c r="C128" s="28"/>
      <c r="D128" s="28"/>
      <c r="E128" s="28"/>
    </row>
  </sheetData>
  <mergeCells count="2">
    <mergeCell ref="B126:E126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B284A6E7-FC6A-4429-A5CA-F8743B0F34E6}"/>
</file>

<file path=customXml/itemProps2.xml><?xml version="1.0" encoding="utf-8"?>
<ds:datastoreItem xmlns:ds="http://schemas.openxmlformats.org/officeDocument/2006/customXml" ds:itemID="{E8883FF5-6FA5-46BC-A877-D4F975295497}"/>
</file>

<file path=customXml/itemProps3.xml><?xml version="1.0" encoding="utf-8"?>
<ds:datastoreItem xmlns:ds="http://schemas.openxmlformats.org/officeDocument/2006/customXml" ds:itemID="{24B26F0D-65EE-4BC2-9EEE-8B8468363C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