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ad\Dossiers Utilisateurs\dorian.sourd\Documents\Réalisation\Les Essentiels\Tarifs 2023\"/>
    </mc:Choice>
  </mc:AlternateContent>
  <xr:revisionPtr revIDLastSave="0" documentId="13_ncr:1_{8F8193BF-87F7-48F5-9E5A-B40BCED044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vis 6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6" i="1" l="1"/>
  <c r="E126" i="1" s="1"/>
  <c r="J126" i="1" s="1"/>
  <c r="C122" i="1"/>
  <c r="C118" i="1"/>
  <c r="E118" i="1" s="1"/>
  <c r="J118" i="1" s="1"/>
  <c r="C114" i="1"/>
  <c r="E114" i="1" s="1"/>
  <c r="J114" i="1" s="1"/>
  <c r="C105" i="1"/>
  <c r="C98" i="1"/>
  <c r="E98" i="1" s="1"/>
  <c r="J98" i="1" s="1"/>
  <c r="C91" i="1"/>
  <c r="E91" i="1" s="1"/>
  <c r="J91" i="1" s="1"/>
  <c r="C87" i="1"/>
  <c r="C83" i="1"/>
  <c r="E83" i="1" s="1"/>
  <c r="J83" i="1" s="1"/>
  <c r="C76" i="1"/>
  <c r="E76" i="1" s="1"/>
  <c r="J76" i="1" s="1"/>
  <c r="C72" i="1"/>
  <c r="E72" i="1" s="1"/>
  <c r="J72" i="1" s="1"/>
  <c r="C68" i="1"/>
  <c r="E68" i="1" s="1"/>
  <c r="J68" i="1" s="1"/>
  <c r="C64" i="1"/>
  <c r="C60" i="1"/>
  <c r="C52" i="1"/>
  <c r="E52" i="1" s="1"/>
  <c r="J52" i="1" s="1"/>
  <c r="C49" i="1"/>
  <c r="E49" i="1" s="1"/>
  <c r="J49" i="1" s="1"/>
  <c r="C45" i="1"/>
  <c r="E45" i="1" s="1"/>
  <c r="J45" i="1" s="1"/>
  <c r="C38" i="1"/>
  <c r="C29" i="1"/>
  <c r="E29" i="1" s="1"/>
  <c r="J29" i="1" s="1"/>
  <c r="C25" i="1"/>
  <c r="E25" i="1" s="1"/>
  <c r="J25" i="1" s="1"/>
  <c r="C21" i="1"/>
  <c r="E21" i="1" s="1"/>
  <c r="J21" i="1" s="1"/>
  <c r="C12" i="1"/>
  <c r="E12" i="1" s="1"/>
  <c r="J12" i="1" s="1"/>
  <c r="C9" i="1"/>
  <c r="E9" i="1" s="1"/>
  <c r="J9" i="1" s="1"/>
  <c r="J10" i="1"/>
  <c r="J13" i="1"/>
  <c r="J14" i="1"/>
  <c r="J15" i="1"/>
  <c r="J16" i="1"/>
  <c r="J17" i="1"/>
  <c r="J18" i="1"/>
  <c r="J19" i="1"/>
  <c r="J22" i="1"/>
  <c r="J23" i="1"/>
  <c r="J24" i="1"/>
  <c r="J26" i="1"/>
  <c r="J27" i="1"/>
  <c r="J30" i="1"/>
  <c r="J31" i="1"/>
  <c r="J32" i="1"/>
  <c r="J33" i="1"/>
  <c r="J34" i="1"/>
  <c r="J35" i="1"/>
  <c r="J36" i="1"/>
  <c r="J39" i="1"/>
  <c r="J40" i="1"/>
  <c r="J41" i="1"/>
  <c r="J42" i="1"/>
  <c r="J43" i="1"/>
  <c r="J44" i="1"/>
  <c r="J46" i="1"/>
  <c r="J47" i="1"/>
  <c r="J50" i="1"/>
  <c r="J53" i="1"/>
  <c r="J54" i="1"/>
  <c r="J55" i="1"/>
  <c r="J56" i="1"/>
  <c r="J57" i="1"/>
  <c r="J58" i="1"/>
  <c r="J61" i="1"/>
  <c r="J62" i="1"/>
  <c r="J65" i="1"/>
  <c r="J66" i="1"/>
  <c r="J69" i="1"/>
  <c r="J70" i="1"/>
  <c r="J73" i="1"/>
  <c r="J74" i="1"/>
  <c r="J77" i="1"/>
  <c r="J78" i="1"/>
  <c r="J79" i="1"/>
  <c r="J80" i="1"/>
  <c r="J84" i="1"/>
  <c r="J85" i="1"/>
  <c r="J86" i="1"/>
  <c r="J88" i="1"/>
  <c r="J89" i="1"/>
  <c r="J90" i="1"/>
  <c r="J92" i="1"/>
  <c r="J93" i="1"/>
  <c r="J94" i="1"/>
  <c r="J95" i="1"/>
  <c r="J96" i="1"/>
  <c r="J99" i="1"/>
  <c r="J100" i="1"/>
  <c r="J101" i="1"/>
  <c r="J102" i="1"/>
  <c r="J103" i="1"/>
  <c r="J106" i="1"/>
  <c r="J107" i="1"/>
  <c r="J108" i="1"/>
  <c r="J109" i="1"/>
  <c r="J110" i="1"/>
  <c r="J111" i="1"/>
  <c r="J115" i="1"/>
  <c r="J116" i="1"/>
  <c r="J117" i="1"/>
  <c r="J119" i="1"/>
  <c r="J120" i="1"/>
  <c r="J121" i="1"/>
  <c r="J123" i="1"/>
  <c r="J124" i="1"/>
  <c r="J125" i="1"/>
  <c r="J127" i="1"/>
  <c r="J128" i="1"/>
  <c r="E10" i="1"/>
  <c r="E11" i="1"/>
  <c r="J11" i="1" s="1"/>
  <c r="E13" i="1"/>
  <c r="E14" i="1"/>
  <c r="E15" i="1"/>
  <c r="E16" i="1"/>
  <c r="E17" i="1"/>
  <c r="E18" i="1"/>
  <c r="E19" i="1"/>
  <c r="E20" i="1"/>
  <c r="J20" i="1" s="1"/>
  <c r="E22" i="1"/>
  <c r="E23" i="1"/>
  <c r="E24" i="1"/>
  <c r="E26" i="1"/>
  <c r="E27" i="1"/>
  <c r="E28" i="1"/>
  <c r="J28" i="1" s="1"/>
  <c r="E30" i="1"/>
  <c r="E31" i="1"/>
  <c r="E32" i="1"/>
  <c r="E33" i="1"/>
  <c r="E34" i="1"/>
  <c r="E35" i="1"/>
  <c r="E36" i="1"/>
  <c r="E37" i="1"/>
  <c r="J37" i="1" s="1"/>
  <c r="E38" i="1"/>
  <c r="J38" i="1" s="1"/>
  <c r="E39" i="1"/>
  <c r="E40" i="1"/>
  <c r="E41" i="1"/>
  <c r="E42" i="1"/>
  <c r="E43" i="1"/>
  <c r="E44" i="1"/>
  <c r="E46" i="1"/>
  <c r="E47" i="1"/>
  <c r="E50" i="1"/>
  <c r="E51" i="1"/>
  <c r="J51" i="1" s="1"/>
  <c r="E53" i="1"/>
  <c r="E54" i="1"/>
  <c r="E55" i="1"/>
  <c r="E56" i="1"/>
  <c r="E57" i="1"/>
  <c r="E58" i="1"/>
  <c r="E59" i="1"/>
  <c r="J59" i="1" s="1"/>
  <c r="E60" i="1"/>
  <c r="J60" i="1" s="1"/>
  <c r="E61" i="1"/>
  <c r="E62" i="1"/>
  <c r="E63" i="1"/>
  <c r="J63" i="1" s="1"/>
  <c r="E64" i="1"/>
  <c r="J64" i="1" s="1"/>
  <c r="E65" i="1"/>
  <c r="E66" i="1"/>
  <c r="E67" i="1"/>
  <c r="J67" i="1" s="1"/>
  <c r="E69" i="1"/>
  <c r="E70" i="1"/>
  <c r="E71" i="1"/>
  <c r="J71" i="1" s="1"/>
  <c r="E73" i="1"/>
  <c r="E74" i="1"/>
  <c r="E75" i="1"/>
  <c r="J75" i="1" s="1"/>
  <c r="E77" i="1"/>
  <c r="E78" i="1"/>
  <c r="E79" i="1"/>
  <c r="E80" i="1"/>
  <c r="E81" i="1"/>
  <c r="J81" i="1" s="1"/>
  <c r="E84" i="1"/>
  <c r="E85" i="1"/>
  <c r="E86" i="1"/>
  <c r="E87" i="1"/>
  <c r="J87" i="1" s="1"/>
  <c r="E88" i="1"/>
  <c r="E89" i="1"/>
  <c r="E90" i="1"/>
  <c r="E92" i="1"/>
  <c r="E93" i="1"/>
  <c r="E94" i="1"/>
  <c r="E95" i="1"/>
  <c r="E96" i="1"/>
  <c r="E97" i="1"/>
  <c r="J97" i="1" s="1"/>
  <c r="E99" i="1"/>
  <c r="E100" i="1"/>
  <c r="E101" i="1"/>
  <c r="E102" i="1"/>
  <c r="E103" i="1"/>
  <c r="E104" i="1"/>
  <c r="J104" i="1" s="1"/>
  <c r="E105" i="1"/>
  <c r="J105" i="1" s="1"/>
  <c r="E106" i="1"/>
  <c r="E107" i="1"/>
  <c r="E108" i="1"/>
  <c r="E109" i="1"/>
  <c r="E110" i="1"/>
  <c r="E111" i="1"/>
  <c r="E112" i="1"/>
  <c r="J112" i="1" s="1"/>
  <c r="E115" i="1"/>
  <c r="E116" i="1"/>
  <c r="E117" i="1"/>
  <c r="E119" i="1"/>
  <c r="E120" i="1"/>
  <c r="E121" i="1"/>
  <c r="E122" i="1"/>
  <c r="J122" i="1" s="1"/>
  <c r="E123" i="1"/>
  <c r="E124" i="1"/>
  <c r="E125" i="1"/>
  <c r="E127" i="1"/>
  <c r="E128" i="1"/>
  <c r="E129" i="1"/>
  <c r="J129" i="1" s="1"/>
</calcChain>
</file>

<file path=xl/sharedStrings.xml><?xml version="1.0" encoding="utf-8"?>
<sst xmlns="http://schemas.openxmlformats.org/spreadsheetml/2006/main" count="253" uniqueCount="90">
  <si>
    <t>Libellé</t>
  </si>
  <si>
    <t>Prix Achat</t>
  </si>
  <si>
    <t>Coef</t>
  </si>
  <si>
    <t>Prix Unitaire</t>
  </si>
  <si>
    <t>Quantité</t>
  </si>
  <si>
    <t>U</t>
  </si>
  <si>
    <t>% rem</t>
  </si>
  <si>
    <t>% tva</t>
  </si>
  <si>
    <t>PrixTotal</t>
  </si>
  <si>
    <t>COUVERTURES</t>
  </si>
  <si>
    <t>TUILES TERRES CUITES</t>
  </si>
  <si>
    <t>Fort galbe</t>
  </si>
  <si>
    <t>M²</t>
  </si>
  <si>
    <t>Main d'oeuvre</t>
  </si>
  <si>
    <t>H</t>
  </si>
  <si>
    <t>ML</t>
  </si>
  <si>
    <t>Sapin de pays qualité charpente toutes sections arêtes vives traité</t>
  </si>
  <si>
    <t>M³</t>
  </si>
  <si>
    <t>Support de latte faîtière universel réglable en hauteur latte 32 mm</t>
  </si>
  <si>
    <t>Vis inox pour faîtières 4,5 x 80 mm rouge, rondelle néoprène</t>
  </si>
  <si>
    <t>Disque de coupe diamanté Ø 230</t>
  </si>
  <si>
    <t>Pointe clou torsadé longueur 110 diamètre 4.5</t>
  </si>
  <si>
    <t>Sable 0/4 concassé</t>
  </si>
  <si>
    <t>T</t>
  </si>
  <si>
    <t>Ciment CPJ - CEM II 32,5</t>
  </si>
  <si>
    <t>KG</t>
  </si>
  <si>
    <t>Chaux NHL 3.5.2</t>
  </si>
  <si>
    <t>Eau avec assainissement</t>
  </si>
  <si>
    <t>Coupe des tuiles d'approche de la noue</t>
  </si>
  <si>
    <t>Faible galbe / Plane</t>
  </si>
  <si>
    <t>Rive latérale contre mur avec noquets zinc et bande solin</t>
  </si>
  <si>
    <t>Feuille zinc naturel 2000 x 1000 mm épais 0.65 mm</t>
  </si>
  <si>
    <t>Bande de solin à biseau dév. 100 mm long. 2 m épais. 0,65 mm en zinc naturel</t>
  </si>
  <si>
    <t>Baguette de soudure étain 33 %</t>
  </si>
  <si>
    <t>ARDOISES</t>
  </si>
  <si>
    <t>Crochet de toiture modèle agrafe longueur 8 cm D.fil 2,4 mm</t>
  </si>
  <si>
    <t>Crochet de toiture modèle agrafe longueur 14 cm D.fil 2,7 mm</t>
  </si>
  <si>
    <t>Arêtier fermé réalisé en ardoises</t>
  </si>
  <si>
    <t>Volige 12 mm sapin de pays</t>
  </si>
  <si>
    <t>Pointe cannelée 50-2,0 galvanisée à chaud 50 microns</t>
  </si>
  <si>
    <t>Pointe cannelée 150-5,1 galvanisée à chaud 50 microns</t>
  </si>
  <si>
    <t>Rive de tête en ardoises, garniture à une bande métallique</t>
  </si>
  <si>
    <t>Crochet de toiture modèle agrafe longueur 7 cm D.fil 2,4 mm</t>
  </si>
  <si>
    <t>Bobine zinc naturel larg. 650 mm Long. 31 m, épais. 0.65 mm</t>
  </si>
  <si>
    <t>Confection de pli en usine</t>
  </si>
  <si>
    <t>FIBRES DE CIMENTS</t>
  </si>
  <si>
    <t>Plaque 2.00 m sur 3 appuis 6 ondes coins non coupés en fibres ciment colorée</t>
  </si>
  <si>
    <t>Tirefonds à bourrer 8 x 120</t>
  </si>
  <si>
    <t>Plaque 1,25 m 6 ondes, en fibres ciment colorée</t>
  </si>
  <si>
    <t xml:space="preserve">Tuiles en terre cuite à fort galbe, coloris Rouge (11,5/m²), prévoir 2,7 ml de liteaux au m² au pureau de 372 mm </t>
  </si>
  <si>
    <t>Tuile en terre cuite à fort galbe, (12/m²) (11,5 à 12/m²), coloris Rouge</t>
  </si>
  <si>
    <t xml:space="preserve">Faîtières-arêtiers 1/2 rondes (2,5/ml), pose à sec, coloris Rouge </t>
  </si>
  <si>
    <t xml:space="preserve">Faîtière-arêtier demi-ronde (2,5/ml), coloris Rouge </t>
  </si>
  <si>
    <t>Closoir ventilé en rouleau largeur 300 mm (rouge)</t>
  </si>
  <si>
    <t>Crochet de Faîtière-arêtier demi-ronde coloris rouge</t>
  </si>
  <si>
    <t xml:space="preserve">About d'arêtier 1/2 rond Seltz, pose à sec, coloris Rouge </t>
  </si>
  <si>
    <t xml:space="preserve">About d'arêtier demi-rond, coloris Rouge </t>
  </si>
  <si>
    <t>Fronton spécial rive ronde pour faîtière demi-ronde, pose à sec, coloris Rouge</t>
  </si>
  <si>
    <t>Fronton spécial rive ronde pour faîtière demi-ronde, coloris Rouge</t>
  </si>
  <si>
    <t>Faîtières-arêtiers 1/2 rondes(2,5/ml), pose à sec, coloris Rouge</t>
  </si>
  <si>
    <t xml:space="preserve">1/2 tuiles (2,7/ml), pose scellée, coloris Rouge </t>
  </si>
  <si>
    <t xml:space="preserve">Demi-tuile (2,80/ml), coloris Rouge </t>
  </si>
  <si>
    <t xml:space="preserve">Tuiles en terre cuite à côte, coloris Ardoisé (9,5/m²), prévoir 2,6 ml de liteaux au m² au pureau de 380 mm </t>
  </si>
  <si>
    <t>Tuile en terre cuite à côte, coloris Ardoisé (9,5/m²)</t>
  </si>
  <si>
    <t xml:space="preserve">Faîtières-arêtiers ventilées angulaires (ventilation 30 cm²) (3,0/ml), pose à sec, coloris Ardoisé </t>
  </si>
  <si>
    <t>Faîtière-arêtier ventilée angulaire (ventilation : 30 cm²) (3,0/ml), coloris Ardoisé</t>
  </si>
  <si>
    <t xml:space="preserve">About d'arêtier ventilé angulaire, pose à sec, coloris Ardoisé </t>
  </si>
  <si>
    <t>About d'arêtier ventilé angulaire, coloris Ardoisé</t>
  </si>
  <si>
    <t xml:space="preserve">Fronton faîtière ventilé angulaire, pose à sec, coloris Ardoisé </t>
  </si>
  <si>
    <t xml:space="preserve">Fronton faîtière ventilé angulaire, coloris Ardoisé </t>
  </si>
  <si>
    <t xml:space="preserve">Rives individuelles gauche (2,7/ml), pose à sec, coloris Ardoisé </t>
  </si>
  <si>
    <t>Rive individuelle gauche, coloris Ardoisé</t>
  </si>
  <si>
    <t>Rives individuelles droite (2,7/ml), pose à sec, coloris Ardoisé</t>
  </si>
  <si>
    <t xml:space="preserve">Rive individuelle doite, coloris Ardoisé </t>
  </si>
  <si>
    <t>Mortier pour travaux de couverture tuile gris clair</t>
  </si>
  <si>
    <t>Ardoise naturelle 1er choix recouvrement 70 mm, ardoise 30 x 20 cm non compris liteaux 8.55 ml.</t>
  </si>
  <si>
    <t>Ardoise naturelle 30 x 20 cm 1er choix</t>
  </si>
  <si>
    <t>Ardoise naturelle 1er choix recouvrement 135 mm, ardoise 40 x 22 cm non compris liteaux 7.38 ml.</t>
  </si>
  <si>
    <t>Ardoise naturelle 40 x 22 cm 1er choix</t>
  </si>
  <si>
    <t>Ardoise naturelle 32 x 22 cm 1er choix</t>
  </si>
  <si>
    <t>Faîtage scellé avec faîtière/arêtier à bourrelet à emboîtement</t>
  </si>
  <si>
    <t xml:space="preserve">Faîtière/arêtier à bourrelet à emboîtement </t>
  </si>
  <si>
    <t>Plaque en fibre ciment ondulée, 6 ondes à coins non coupés standard longueur 1,25 m</t>
  </si>
  <si>
    <t>Plaque en fibre ciment ondulée, 6 ondes à coins non coupés longueur 2.00 m pose sur 3 appuis</t>
  </si>
  <si>
    <t xml:space="preserve">Plaque longueur 2,20 m en fibres ciment pour tuiles canal 190 à 225 mm </t>
  </si>
  <si>
    <t>Plaque support flammée longueur 2,20 m non coins coupés pour tuiles canal</t>
  </si>
  <si>
    <t xml:space="preserve">Plaque longueur 1,20 m en fibres ciment pour tuiles canal 190 à 225 mm </t>
  </si>
  <si>
    <t>Plaque support flammée longueur 1,20 m non coins coupés pour tuiles canal</t>
  </si>
  <si>
    <r>
      <rPr>
        <b/>
        <i/>
        <sz val="10"/>
        <rFont val="Arial"/>
        <family val="2"/>
      </rPr>
      <t xml:space="preserve">Nouveaux tarifs 2023 </t>
    </r>
    <r>
      <rPr>
        <i/>
        <sz val="10"/>
        <rFont val="Arial"/>
        <family val="2"/>
      </rPr>
      <t>- Mise à jour : 03/01/2023</t>
    </r>
  </si>
  <si>
    <t>batappli.fr copyright 2023, marque déposée numéro 4855781
Avertissement : les ouvrages proposés dans cette liste sont donnés à titre d’exemple.
SYSTEMLOG ne peut être tenue responsable de leurs utilisations.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</si>
</sst>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0.00"/>
  </numFmts>
  <fonts count="9" x14ac:knownFonts="1">
    <font>
      <sz val="10"/>
      <name val="Arial"/>
      <charset val="1"/>
    </font>
    <font>
      <sz val="10"/>
      <color indexed="0"/>
      <name val="Arial"/>
      <family val="2"/>
    </font>
    <font>
      <i/>
      <sz val="10"/>
      <color indexed="23"/>
      <name val="Arial"/>
      <family val="2"/>
    </font>
    <font>
      <b/>
      <sz val="10"/>
      <color indexed="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8">
    <xf numFmtId="0" fontId="0" fillId="0" borderId="0" xfId="0"/>
    <xf numFmtId="0" fontId="1" fillId="0" borderId="0" xfId="0" applyNumberFormat="1" applyFont="1" applyFill="1" applyBorder="1" applyAlignment="1" applyProtection="1">
      <alignment horizontal="left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/>
    <xf numFmtId="0" fontId="3" fillId="0" borderId="0" xfId="0" applyNumberFormat="1" applyFont="1" applyFill="1" applyBorder="1" applyAlignment="1" applyProtection="1">
      <alignment horizontal="left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164" fontId="3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/>
    </xf>
    <xf numFmtId="164" fontId="3" fillId="0" borderId="5" xfId="0" applyNumberFormat="1" applyFont="1" applyFill="1" applyBorder="1" applyAlignment="1" applyProtection="1">
      <alignment horizontal="right" vertical="center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164" fontId="2" fillId="0" borderId="5" xfId="0" applyNumberFormat="1" applyFont="1" applyFill="1" applyBorder="1" applyAlignment="1" applyProtection="1">
      <alignment horizontal="right" vertical="center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4" fontId="2" fillId="0" borderId="7" xfId="0" applyNumberFormat="1" applyFont="1" applyFill="1" applyBorder="1" applyAlignment="1" applyProtection="1">
      <alignment horizontal="right" vertical="center"/>
    </xf>
    <xf numFmtId="164" fontId="2" fillId="0" borderId="7" xfId="0" applyNumberFormat="1" applyFont="1" applyFill="1" applyBorder="1" applyAlignment="1" applyProtection="1">
      <alignment horizontal="right" vertical="center"/>
    </xf>
    <xf numFmtId="0" fontId="2" fillId="0" borderId="7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horizontal="left" vertical="center"/>
    </xf>
    <xf numFmtId="164" fontId="2" fillId="0" borderId="8" xfId="0" applyNumberFormat="1" applyFont="1" applyFill="1" applyBorder="1" applyAlignment="1" applyProtection="1">
      <alignment horizontal="righ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33"/>
  <sheetViews>
    <sheetView tabSelected="1" topLeftCell="A105" workbookViewId="0">
      <selection activeCell="K120" sqref="K120"/>
    </sheetView>
  </sheetViews>
  <sheetFormatPr baseColWidth="10" defaultRowHeight="12.75" x14ac:dyDescent="0.2"/>
  <cols>
    <col min="1" max="1" width="2.85546875" customWidth="1"/>
    <col min="2" max="2" width="57.140625" customWidth="1"/>
    <col min="3" max="8" width="11.28515625"/>
    <col min="9" max="9" width="18.5703125" customWidth="1"/>
    <col min="10" max="10" width="11.28515625"/>
  </cols>
  <sheetData>
    <row r="2" spans="2:10" x14ac:dyDescent="0.2">
      <c r="B2" s="27" t="s">
        <v>88</v>
      </c>
      <c r="C2" s="27"/>
      <c r="D2" s="27"/>
      <c r="E2" s="27"/>
      <c r="F2" s="27"/>
      <c r="G2" s="27"/>
      <c r="H2" s="27"/>
      <c r="I2" s="27"/>
      <c r="J2" s="27"/>
    </row>
    <row r="4" spans="2:10" ht="13.5" thickBot="1" x14ac:dyDescent="0.25"/>
    <row r="5" spans="2:10" s="5" customFormat="1" x14ac:dyDescent="0.2">
      <c r="B5" s="9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1" t="s">
        <v>8</v>
      </c>
    </row>
    <row r="6" spans="2:10" s="5" customFormat="1" x14ac:dyDescent="0.2">
      <c r="B6" s="12" t="s">
        <v>9</v>
      </c>
      <c r="C6" s="6"/>
      <c r="D6" s="6"/>
      <c r="E6" s="6"/>
      <c r="F6" s="6"/>
      <c r="G6" s="6"/>
      <c r="H6" s="6"/>
      <c r="I6" s="6"/>
      <c r="J6" s="13"/>
    </row>
    <row r="7" spans="2:10" s="5" customFormat="1" x14ac:dyDescent="0.2">
      <c r="B7" s="12" t="s">
        <v>10</v>
      </c>
      <c r="C7" s="6"/>
      <c r="D7" s="6"/>
      <c r="E7" s="6"/>
      <c r="F7" s="6"/>
      <c r="G7" s="6"/>
      <c r="H7" s="6"/>
      <c r="I7" s="6"/>
      <c r="J7" s="13"/>
    </row>
    <row r="8" spans="2:10" s="5" customFormat="1" x14ac:dyDescent="0.2">
      <c r="B8" s="23" t="s">
        <v>11</v>
      </c>
      <c r="C8" s="6"/>
      <c r="D8" s="6"/>
      <c r="E8" s="6"/>
      <c r="F8" s="6"/>
      <c r="G8" s="6"/>
      <c r="H8" s="6"/>
      <c r="I8" s="6"/>
      <c r="J8" s="13"/>
    </row>
    <row r="9" spans="2:10" s="5" customFormat="1" ht="25.5" x14ac:dyDescent="0.2">
      <c r="B9" s="12" t="s">
        <v>49</v>
      </c>
      <c r="C9" s="7">
        <f>+C10*F10+C11*F11</f>
        <v>40.97</v>
      </c>
      <c r="D9" s="7">
        <v>1.5</v>
      </c>
      <c r="E9" s="8">
        <f>C9*D9</f>
        <v>61.454999999999998</v>
      </c>
      <c r="F9" s="7">
        <v>1</v>
      </c>
      <c r="G9" s="6" t="s">
        <v>12</v>
      </c>
      <c r="H9" s="6"/>
      <c r="I9" s="8">
        <v>20</v>
      </c>
      <c r="J9" s="14">
        <f>+E9*F9</f>
        <v>61.454999999999998</v>
      </c>
    </row>
    <row r="10" spans="2:10" ht="25.5" x14ac:dyDescent="0.2">
      <c r="B10" s="15" t="s">
        <v>50</v>
      </c>
      <c r="C10" s="2">
        <v>2.1800000000000002</v>
      </c>
      <c r="D10" s="2">
        <v>1.5</v>
      </c>
      <c r="E10" s="4">
        <f t="shared" ref="E10:E73" si="0">C10*D10</f>
        <v>3.2700000000000005</v>
      </c>
      <c r="F10" s="2">
        <v>11.5</v>
      </c>
      <c r="G10" s="3" t="s">
        <v>5</v>
      </c>
      <c r="H10" s="1"/>
      <c r="I10" s="4">
        <v>20</v>
      </c>
      <c r="J10" s="16">
        <f t="shared" ref="J10:J73" si="1">+E10*F10</f>
        <v>37.605000000000004</v>
      </c>
    </row>
    <row r="11" spans="2:10" x14ac:dyDescent="0.2">
      <c r="B11" s="15" t="s">
        <v>13</v>
      </c>
      <c r="C11" s="2">
        <v>30</v>
      </c>
      <c r="D11" s="2">
        <v>1.5</v>
      </c>
      <c r="E11" s="4">
        <f t="shared" si="0"/>
        <v>45</v>
      </c>
      <c r="F11" s="2">
        <v>0.53</v>
      </c>
      <c r="G11" s="3" t="s">
        <v>14</v>
      </c>
      <c r="H11" s="1"/>
      <c r="I11" s="4">
        <v>20</v>
      </c>
      <c r="J11" s="16">
        <f t="shared" si="1"/>
        <v>23.85</v>
      </c>
    </row>
    <row r="12" spans="2:10" s="5" customFormat="1" ht="25.5" x14ac:dyDescent="0.2">
      <c r="B12" s="12" t="s">
        <v>51</v>
      </c>
      <c r="C12" s="7">
        <f>C13*F13+C14*F14+C15*F15+C16*F16+C17*F17+C18*F18+C19*F19+C20*F20</f>
        <v>74.097620000000006</v>
      </c>
      <c r="D12" s="7">
        <v>1.5</v>
      </c>
      <c r="E12" s="8">
        <f t="shared" si="0"/>
        <v>111.14643000000001</v>
      </c>
      <c r="F12" s="7">
        <v>1</v>
      </c>
      <c r="G12" s="6" t="s">
        <v>15</v>
      </c>
      <c r="H12" s="6"/>
      <c r="I12" s="8">
        <v>20</v>
      </c>
      <c r="J12" s="14">
        <f t="shared" si="1"/>
        <v>111.14643000000001</v>
      </c>
    </row>
    <row r="13" spans="2:10" x14ac:dyDescent="0.2">
      <c r="B13" s="15" t="s">
        <v>52</v>
      </c>
      <c r="C13" s="2">
        <v>9.3800000000000008</v>
      </c>
      <c r="D13" s="2">
        <v>1.5</v>
      </c>
      <c r="E13" s="4">
        <f t="shared" si="0"/>
        <v>14.07</v>
      </c>
      <c r="F13" s="2">
        <v>2.5</v>
      </c>
      <c r="G13" s="3" t="s">
        <v>5</v>
      </c>
      <c r="H13" s="1"/>
      <c r="I13" s="4">
        <v>20</v>
      </c>
      <c r="J13" s="16">
        <f t="shared" si="1"/>
        <v>35.174999999999997</v>
      </c>
    </row>
    <row r="14" spans="2:10" ht="25.5" x14ac:dyDescent="0.2">
      <c r="B14" s="15" t="s">
        <v>16</v>
      </c>
      <c r="C14" s="2">
        <v>554.54</v>
      </c>
      <c r="D14" s="2">
        <v>1.5</v>
      </c>
      <c r="E14" s="4">
        <f t="shared" si="0"/>
        <v>831.81</v>
      </c>
      <c r="F14" s="2">
        <v>3.0000000000000001E-3</v>
      </c>
      <c r="G14" s="3" t="s">
        <v>17</v>
      </c>
      <c r="H14" s="1"/>
      <c r="I14" s="4">
        <v>20</v>
      </c>
      <c r="J14" s="16">
        <f t="shared" si="1"/>
        <v>2.4954299999999998</v>
      </c>
    </row>
    <row r="15" spans="2:10" x14ac:dyDescent="0.2">
      <c r="B15" s="15" t="s">
        <v>53</v>
      </c>
      <c r="C15" s="2">
        <v>5.74</v>
      </c>
      <c r="D15" s="2">
        <v>1.5</v>
      </c>
      <c r="E15" s="4">
        <f t="shared" si="0"/>
        <v>8.61</v>
      </c>
      <c r="F15" s="2">
        <v>1.05</v>
      </c>
      <c r="G15" s="3" t="s">
        <v>15</v>
      </c>
      <c r="H15" s="1"/>
      <c r="I15" s="4">
        <v>20</v>
      </c>
      <c r="J15" s="16">
        <f t="shared" si="1"/>
        <v>9.0404999999999998</v>
      </c>
    </row>
    <row r="16" spans="2:10" x14ac:dyDescent="0.2">
      <c r="B16" s="15" t="s">
        <v>18</v>
      </c>
      <c r="C16" s="2">
        <v>2.94</v>
      </c>
      <c r="D16" s="2">
        <v>1.5</v>
      </c>
      <c r="E16" s="4">
        <f t="shared" si="0"/>
        <v>4.41</v>
      </c>
      <c r="F16" s="2">
        <v>1</v>
      </c>
      <c r="G16" s="3" t="s">
        <v>5</v>
      </c>
      <c r="H16" s="1"/>
      <c r="I16" s="4">
        <v>20</v>
      </c>
      <c r="J16" s="16">
        <f t="shared" si="1"/>
        <v>4.41</v>
      </c>
    </row>
    <row r="17" spans="2:10" x14ac:dyDescent="0.2">
      <c r="B17" s="15" t="s">
        <v>54</v>
      </c>
      <c r="C17" s="2">
        <v>0.53</v>
      </c>
      <c r="D17" s="2">
        <v>1.5089999999999999</v>
      </c>
      <c r="E17" s="4">
        <f t="shared" si="0"/>
        <v>0.79976999999999998</v>
      </c>
      <c r="F17" s="2">
        <v>2.94</v>
      </c>
      <c r="G17" s="3" t="s">
        <v>5</v>
      </c>
      <c r="H17" s="1"/>
      <c r="I17" s="4">
        <v>20</v>
      </c>
      <c r="J17" s="16">
        <f t="shared" si="1"/>
        <v>2.3513237999999999</v>
      </c>
    </row>
    <row r="18" spans="2:10" x14ac:dyDescent="0.2">
      <c r="B18" s="15" t="s">
        <v>19</v>
      </c>
      <c r="C18" s="2">
        <v>0.16</v>
      </c>
      <c r="D18" s="2">
        <v>1.5</v>
      </c>
      <c r="E18" s="4">
        <f t="shared" si="0"/>
        <v>0.24</v>
      </c>
      <c r="F18" s="2">
        <v>2.94</v>
      </c>
      <c r="G18" s="3" t="s">
        <v>5</v>
      </c>
      <c r="H18" s="1"/>
      <c r="I18" s="4">
        <v>20</v>
      </c>
      <c r="J18" s="16">
        <f t="shared" si="1"/>
        <v>0.7056</v>
      </c>
    </row>
    <row r="19" spans="2:10" x14ac:dyDescent="0.2">
      <c r="B19" s="15" t="s">
        <v>20</v>
      </c>
      <c r="C19" s="2">
        <v>157.68</v>
      </c>
      <c r="D19" s="2">
        <v>1.5</v>
      </c>
      <c r="E19" s="4">
        <f t="shared" si="0"/>
        <v>236.52</v>
      </c>
      <c r="F19" s="2">
        <v>5.0000000000000001E-3</v>
      </c>
      <c r="G19" s="3" t="s">
        <v>5</v>
      </c>
      <c r="H19" s="1"/>
      <c r="I19" s="4">
        <v>20</v>
      </c>
      <c r="J19" s="16">
        <f t="shared" si="1"/>
        <v>1.1826000000000001</v>
      </c>
    </row>
    <row r="20" spans="2:10" x14ac:dyDescent="0.2">
      <c r="B20" s="15" t="s">
        <v>13</v>
      </c>
      <c r="C20" s="2">
        <v>30</v>
      </c>
      <c r="D20" s="2">
        <v>1.5</v>
      </c>
      <c r="E20" s="4">
        <f t="shared" si="0"/>
        <v>45</v>
      </c>
      <c r="F20" s="2">
        <v>1.24</v>
      </c>
      <c r="G20" s="3" t="s">
        <v>14</v>
      </c>
      <c r="H20" s="1"/>
      <c r="I20" s="4">
        <v>20</v>
      </c>
      <c r="J20" s="16">
        <f t="shared" si="1"/>
        <v>55.8</v>
      </c>
    </row>
    <row r="21" spans="2:10" s="5" customFormat="1" x14ac:dyDescent="0.2">
      <c r="B21" s="12" t="s">
        <v>55</v>
      </c>
      <c r="C21" s="7">
        <f>C22*F22+C23*F23+C24*F24</f>
        <v>27.25</v>
      </c>
      <c r="D21" s="7">
        <v>1.5</v>
      </c>
      <c r="E21" s="8">
        <f t="shared" si="0"/>
        <v>40.875</v>
      </c>
      <c r="F21" s="7">
        <v>1</v>
      </c>
      <c r="G21" s="6" t="s">
        <v>5</v>
      </c>
      <c r="H21" s="6"/>
      <c r="I21" s="8">
        <v>20</v>
      </c>
      <c r="J21" s="14">
        <f t="shared" si="1"/>
        <v>40.875</v>
      </c>
    </row>
    <row r="22" spans="2:10" x14ac:dyDescent="0.2">
      <c r="B22" s="15" t="s">
        <v>56</v>
      </c>
      <c r="C22" s="2">
        <v>24.17</v>
      </c>
      <c r="D22" s="2">
        <v>1.5</v>
      </c>
      <c r="E22" s="4">
        <f t="shared" si="0"/>
        <v>36.255000000000003</v>
      </c>
      <c r="F22" s="2">
        <v>1</v>
      </c>
      <c r="G22" s="3" t="s">
        <v>5</v>
      </c>
      <c r="H22" s="1"/>
      <c r="I22" s="4">
        <v>20</v>
      </c>
      <c r="J22" s="16">
        <f t="shared" si="1"/>
        <v>36.255000000000003</v>
      </c>
    </row>
    <row r="23" spans="2:10" x14ac:dyDescent="0.2">
      <c r="B23" s="15" t="s">
        <v>21</v>
      </c>
      <c r="C23" s="2">
        <v>0.08</v>
      </c>
      <c r="D23" s="2">
        <v>1.5</v>
      </c>
      <c r="E23" s="4">
        <f t="shared" si="0"/>
        <v>0.12</v>
      </c>
      <c r="F23" s="2">
        <v>1</v>
      </c>
      <c r="G23" s="3" t="s">
        <v>5</v>
      </c>
      <c r="H23" s="1"/>
      <c r="I23" s="4">
        <v>20</v>
      </c>
      <c r="J23" s="16">
        <f t="shared" si="1"/>
        <v>0.12</v>
      </c>
    </row>
    <row r="24" spans="2:10" x14ac:dyDescent="0.2">
      <c r="B24" s="15" t="s">
        <v>13</v>
      </c>
      <c r="C24" s="2">
        <v>30</v>
      </c>
      <c r="D24" s="2">
        <v>1.5</v>
      </c>
      <c r="E24" s="4">
        <f t="shared" si="0"/>
        <v>45</v>
      </c>
      <c r="F24" s="2">
        <v>0.1</v>
      </c>
      <c r="G24" s="3" t="s">
        <v>14</v>
      </c>
      <c r="H24" s="1"/>
      <c r="I24" s="4">
        <v>20</v>
      </c>
      <c r="J24" s="16">
        <f t="shared" si="1"/>
        <v>4.5</v>
      </c>
    </row>
    <row r="25" spans="2:10" s="5" customFormat="1" ht="25.5" x14ac:dyDescent="0.2">
      <c r="B25" s="12" t="s">
        <v>57</v>
      </c>
      <c r="C25" s="7">
        <f>C26*F26+C27*F27+C28*F28</f>
        <v>27.25</v>
      </c>
      <c r="D25" s="7">
        <v>1.5</v>
      </c>
      <c r="E25" s="8">
        <f t="shared" si="0"/>
        <v>40.875</v>
      </c>
      <c r="F25" s="7">
        <v>1</v>
      </c>
      <c r="G25" s="6" t="s">
        <v>5</v>
      </c>
      <c r="H25" s="6"/>
      <c r="I25" s="8">
        <v>20</v>
      </c>
      <c r="J25" s="14">
        <f t="shared" si="1"/>
        <v>40.875</v>
      </c>
    </row>
    <row r="26" spans="2:10" x14ac:dyDescent="0.2">
      <c r="B26" s="15" t="s">
        <v>58</v>
      </c>
      <c r="C26" s="2">
        <v>24.17</v>
      </c>
      <c r="D26" s="2">
        <v>1.5</v>
      </c>
      <c r="E26" s="4">
        <f t="shared" si="0"/>
        <v>36.255000000000003</v>
      </c>
      <c r="F26" s="2">
        <v>1</v>
      </c>
      <c r="G26" s="3" t="s">
        <v>5</v>
      </c>
      <c r="H26" s="1"/>
      <c r="I26" s="4">
        <v>20</v>
      </c>
      <c r="J26" s="16">
        <f t="shared" si="1"/>
        <v>36.255000000000003</v>
      </c>
    </row>
    <row r="27" spans="2:10" x14ac:dyDescent="0.2">
      <c r="B27" s="15" t="s">
        <v>21</v>
      </c>
      <c r="C27" s="2">
        <v>0.08</v>
      </c>
      <c r="D27" s="2">
        <v>1.5</v>
      </c>
      <c r="E27" s="4">
        <f t="shared" si="0"/>
        <v>0.12</v>
      </c>
      <c r="F27" s="2">
        <v>1</v>
      </c>
      <c r="G27" s="3" t="s">
        <v>5</v>
      </c>
      <c r="H27" s="1"/>
      <c r="I27" s="4">
        <v>20</v>
      </c>
      <c r="J27" s="16">
        <f t="shared" si="1"/>
        <v>0.12</v>
      </c>
    </row>
    <row r="28" spans="2:10" x14ac:dyDescent="0.2">
      <c r="B28" s="15" t="s">
        <v>13</v>
      </c>
      <c r="C28" s="2">
        <v>30</v>
      </c>
      <c r="D28" s="2">
        <v>1.5</v>
      </c>
      <c r="E28" s="4">
        <f t="shared" si="0"/>
        <v>45</v>
      </c>
      <c r="F28" s="2">
        <v>0.1</v>
      </c>
      <c r="G28" s="3" t="s">
        <v>14</v>
      </c>
      <c r="H28" s="1"/>
      <c r="I28" s="4">
        <v>20</v>
      </c>
      <c r="J28" s="16">
        <f t="shared" si="1"/>
        <v>4.5</v>
      </c>
    </row>
    <row r="29" spans="2:10" s="5" customFormat="1" ht="25.5" x14ac:dyDescent="0.2">
      <c r="B29" s="12" t="s">
        <v>59</v>
      </c>
      <c r="C29" s="7">
        <f>C30*F30+C31*F31+C32*F32+C33*F33+C34*F34+C35*F35+C36*F36+C37*F37</f>
        <v>74.097620000000006</v>
      </c>
      <c r="D29" s="7">
        <v>1.5</v>
      </c>
      <c r="E29" s="8">
        <f t="shared" si="0"/>
        <v>111.14643000000001</v>
      </c>
      <c r="F29" s="7">
        <v>1</v>
      </c>
      <c r="G29" s="6" t="s">
        <v>15</v>
      </c>
      <c r="H29" s="6"/>
      <c r="I29" s="8">
        <v>20</v>
      </c>
      <c r="J29" s="14">
        <f t="shared" si="1"/>
        <v>111.14643000000001</v>
      </c>
    </row>
    <row r="30" spans="2:10" x14ac:dyDescent="0.2">
      <c r="B30" s="15" t="s">
        <v>52</v>
      </c>
      <c r="C30" s="2">
        <v>9.3800000000000008</v>
      </c>
      <c r="D30" s="2">
        <v>1.5</v>
      </c>
      <c r="E30" s="4">
        <f t="shared" si="0"/>
        <v>14.07</v>
      </c>
      <c r="F30" s="2">
        <v>2.5</v>
      </c>
      <c r="G30" s="3" t="s">
        <v>5</v>
      </c>
      <c r="H30" s="1"/>
      <c r="I30" s="4">
        <v>20</v>
      </c>
      <c r="J30" s="16">
        <f t="shared" si="1"/>
        <v>35.174999999999997</v>
      </c>
    </row>
    <row r="31" spans="2:10" ht="25.5" x14ac:dyDescent="0.2">
      <c r="B31" s="15" t="s">
        <v>16</v>
      </c>
      <c r="C31" s="2">
        <v>554.54</v>
      </c>
      <c r="D31" s="2">
        <v>1.5</v>
      </c>
      <c r="E31" s="4">
        <f t="shared" si="0"/>
        <v>831.81</v>
      </c>
      <c r="F31" s="2">
        <v>3.0000000000000001E-3</v>
      </c>
      <c r="G31" s="3" t="s">
        <v>17</v>
      </c>
      <c r="H31" s="1"/>
      <c r="I31" s="4">
        <v>20</v>
      </c>
      <c r="J31" s="16">
        <f t="shared" si="1"/>
        <v>2.4954299999999998</v>
      </c>
    </row>
    <row r="32" spans="2:10" x14ac:dyDescent="0.2">
      <c r="B32" s="15" t="s">
        <v>53</v>
      </c>
      <c r="C32" s="2">
        <v>5.74</v>
      </c>
      <c r="D32" s="2">
        <v>1.5</v>
      </c>
      <c r="E32" s="4">
        <f t="shared" si="0"/>
        <v>8.61</v>
      </c>
      <c r="F32" s="2">
        <v>1.05</v>
      </c>
      <c r="G32" s="3" t="s">
        <v>15</v>
      </c>
      <c r="H32" s="1"/>
      <c r="I32" s="4">
        <v>20</v>
      </c>
      <c r="J32" s="16">
        <f t="shared" si="1"/>
        <v>9.0404999999999998</v>
      </c>
    </row>
    <row r="33" spans="2:10" x14ac:dyDescent="0.2">
      <c r="B33" s="15" t="s">
        <v>18</v>
      </c>
      <c r="C33" s="2">
        <v>2.94</v>
      </c>
      <c r="D33" s="2">
        <v>1.5</v>
      </c>
      <c r="E33" s="4">
        <f t="shared" si="0"/>
        <v>4.41</v>
      </c>
      <c r="F33" s="2">
        <v>1</v>
      </c>
      <c r="G33" s="3" t="s">
        <v>5</v>
      </c>
      <c r="H33" s="1"/>
      <c r="I33" s="4">
        <v>20</v>
      </c>
      <c r="J33" s="16">
        <f t="shared" si="1"/>
        <v>4.41</v>
      </c>
    </row>
    <row r="34" spans="2:10" x14ac:dyDescent="0.2">
      <c r="B34" s="15" t="s">
        <v>54</v>
      </c>
      <c r="C34" s="2">
        <v>0.53</v>
      </c>
      <c r="D34" s="2">
        <v>1.5089999999999999</v>
      </c>
      <c r="E34" s="4">
        <f t="shared" si="0"/>
        <v>0.79976999999999998</v>
      </c>
      <c r="F34" s="2">
        <v>2.94</v>
      </c>
      <c r="G34" s="3" t="s">
        <v>5</v>
      </c>
      <c r="H34" s="1"/>
      <c r="I34" s="4">
        <v>20</v>
      </c>
      <c r="J34" s="16">
        <f t="shared" si="1"/>
        <v>2.3513237999999999</v>
      </c>
    </row>
    <row r="35" spans="2:10" x14ac:dyDescent="0.2">
      <c r="B35" s="15" t="s">
        <v>19</v>
      </c>
      <c r="C35" s="2">
        <v>0.16</v>
      </c>
      <c r="D35" s="2">
        <v>1.5</v>
      </c>
      <c r="E35" s="4">
        <f t="shared" si="0"/>
        <v>0.24</v>
      </c>
      <c r="F35" s="2">
        <v>2.94</v>
      </c>
      <c r="G35" s="3" t="s">
        <v>5</v>
      </c>
      <c r="H35" s="1"/>
      <c r="I35" s="4">
        <v>20</v>
      </c>
      <c r="J35" s="16">
        <f t="shared" si="1"/>
        <v>0.7056</v>
      </c>
    </row>
    <row r="36" spans="2:10" x14ac:dyDescent="0.2">
      <c r="B36" s="15" t="s">
        <v>20</v>
      </c>
      <c r="C36" s="2">
        <v>157.68</v>
      </c>
      <c r="D36" s="2">
        <v>1.5</v>
      </c>
      <c r="E36" s="4">
        <f t="shared" si="0"/>
        <v>236.52</v>
      </c>
      <c r="F36" s="2">
        <v>5.0000000000000001E-3</v>
      </c>
      <c r="G36" s="3" t="s">
        <v>5</v>
      </c>
      <c r="H36" s="1"/>
      <c r="I36" s="4">
        <v>20</v>
      </c>
      <c r="J36" s="16">
        <f t="shared" si="1"/>
        <v>1.1826000000000001</v>
      </c>
    </row>
    <row r="37" spans="2:10" x14ac:dyDescent="0.2">
      <c r="B37" s="15" t="s">
        <v>13</v>
      </c>
      <c r="C37" s="2">
        <v>30</v>
      </c>
      <c r="D37" s="2">
        <v>1.5</v>
      </c>
      <c r="E37" s="4">
        <f t="shared" si="0"/>
        <v>45</v>
      </c>
      <c r="F37" s="2">
        <v>1.24</v>
      </c>
      <c r="G37" s="3" t="s">
        <v>14</v>
      </c>
      <c r="H37" s="1"/>
      <c r="I37" s="4">
        <v>20</v>
      </c>
      <c r="J37" s="16">
        <f t="shared" si="1"/>
        <v>55.8</v>
      </c>
    </row>
    <row r="38" spans="2:10" s="5" customFormat="1" x14ac:dyDescent="0.2">
      <c r="B38" s="12" t="s">
        <v>60</v>
      </c>
      <c r="C38" s="7">
        <f>C39*F39+C40*F40+C41*F41+C42*F42+C43*F43+C44*F44</f>
        <v>18.166039999999999</v>
      </c>
      <c r="D38" s="7">
        <v>1.5009999999999999</v>
      </c>
      <c r="E38" s="8">
        <f t="shared" si="0"/>
        <v>27.267226039999997</v>
      </c>
      <c r="F38" s="7">
        <v>1</v>
      </c>
      <c r="G38" s="6" t="s">
        <v>15</v>
      </c>
      <c r="H38" s="6"/>
      <c r="I38" s="8">
        <v>20</v>
      </c>
      <c r="J38" s="14">
        <f t="shared" si="1"/>
        <v>27.267226039999997</v>
      </c>
    </row>
    <row r="39" spans="2:10" x14ac:dyDescent="0.2">
      <c r="B39" s="15" t="s">
        <v>61</v>
      </c>
      <c r="C39" s="2">
        <v>2.91</v>
      </c>
      <c r="D39" s="2">
        <v>1.502</v>
      </c>
      <c r="E39" s="4">
        <f t="shared" si="0"/>
        <v>4.3708200000000001</v>
      </c>
      <c r="F39" s="2">
        <v>2.8</v>
      </c>
      <c r="G39" s="3" t="s">
        <v>5</v>
      </c>
      <c r="H39" s="1"/>
      <c r="I39" s="4">
        <v>20</v>
      </c>
      <c r="J39" s="16">
        <f t="shared" si="1"/>
        <v>12.238296</v>
      </c>
    </row>
    <row r="40" spans="2:10" x14ac:dyDescent="0.2">
      <c r="B40" s="15" t="s">
        <v>22</v>
      </c>
      <c r="C40" s="2">
        <v>34.1</v>
      </c>
      <c r="D40" s="2">
        <v>1.5</v>
      </c>
      <c r="E40" s="4">
        <f t="shared" si="0"/>
        <v>51.150000000000006</v>
      </c>
      <c r="F40" s="2">
        <v>2E-3</v>
      </c>
      <c r="G40" s="3" t="s">
        <v>23</v>
      </c>
      <c r="H40" s="1"/>
      <c r="I40" s="4">
        <v>20</v>
      </c>
      <c r="J40" s="16">
        <f t="shared" si="1"/>
        <v>0.10230000000000002</v>
      </c>
    </row>
    <row r="41" spans="2:10" x14ac:dyDescent="0.2">
      <c r="B41" s="15" t="s">
        <v>24</v>
      </c>
      <c r="C41" s="2">
        <v>0.24</v>
      </c>
      <c r="D41" s="2">
        <v>1.5</v>
      </c>
      <c r="E41" s="4">
        <f t="shared" si="0"/>
        <v>0.36</v>
      </c>
      <c r="F41" s="2">
        <v>0.184</v>
      </c>
      <c r="G41" s="3" t="s">
        <v>25</v>
      </c>
      <c r="H41" s="1"/>
      <c r="I41" s="4">
        <v>20</v>
      </c>
      <c r="J41" s="16">
        <f t="shared" si="1"/>
        <v>6.6239999999999993E-2</v>
      </c>
    </row>
    <row r="42" spans="2:10" x14ac:dyDescent="0.2">
      <c r="B42" s="15" t="s">
        <v>26</v>
      </c>
      <c r="C42" s="2">
        <v>0.52</v>
      </c>
      <c r="D42" s="2">
        <v>1.5</v>
      </c>
      <c r="E42" s="4">
        <f t="shared" si="0"/>
        <v>0.78</v>
      </c>
      <c r="F42" s="2">
        <v>0.184</v>
      </c>
      <c r="G42" s="3" t="s">
        <v>25</v>
      </c>
      <c r="H42" s="1"/>
      <c r="I42" s="4">
        <v>20</v>
      </c>
      <c r="J42" s="16">
        <f t="shared" si="1"/>
        <v>0.14352000000000001</v>
      </c>
    </row>
    <row r="43" spans="2:10" x14ac:dyDescent="0.2">
      <c r="B43" s="15" t="s">
        <v>27</v>
      </c>
      <c r="C43" s="2">
        <v>3.97</v>
      </c>
      <c r="D43" s="2">
        <v>1.5009999999999999</v>
      </c>
      <c r="E43" s="4">
        <f t="shared" si="0"/>
        <v>5.9589699999999999</v>
      </c>
      <c r="F43" s="2">
        <v>0</v>
      </c>
      <c r="G43" s="3" t="s">
        <v>17</v>
      </c>
      <c r="H43" s="1"/>
      <c r="I43" s="4">
        <v>20</v>
      </c>
      <c r="J43" s="16">
        <f t="shared" si="1"/>
        <v>0</v>
      </c>
    </row>
    <row r="44" spans="2:10" x14ac:dyDescent="0.2">
      <c r="B44" s="15" t="s">
        <v>13</v>
      </c>
      <c r="C44" s="2">
        <v>30</v>
      </c>
      <c r="D44" s="2">
        <v>1.5</v>
      </c>
      <c r="E44" s="4">
        <f t="shared" si="0"/>
        <v>45</v>
      </c>
      <c r="F44" s="2">
        <v>0.32700000000000001</v>
      </c>
      <c r="G44" s="3" t="s">
        <v>14</v>
      </c>
      <c r="H44" s="1"/>
      <c r="I44" s="4">
        <v>20</v>
      </c>
      <c r="J44" s="16">
        <f t="shared" si="1"/>
        <v>14.715</v>
      </c>
    </row>
    <row r="45" spans="2:10" s="5" customFormat="1" x14ac:dyDescent="0.2">
      <c r="B45" s="12" t="s">
        <v>28</v>
      </c>
      <c r="C45" s="7">
        <f>C46*F46+C47*F47</f>
        <v>13.388399999999999</v>
      </c>
      <c r="D45" s="7">
        <v>1.4990000000000001</v>
      </c>
      <c r="E45" s="8">
        <f t="shared" si="0"/>
        <v>20.069211599999999</v>
      </c>
      <c r="F45" s="7">
        <v>1</v>
      </c>
      <c r="G45" s="6" t="s">
        <v>15</v>
      </c>
      <c r="H45" s="6"/>
      <c r="I45" s="8">
        <v>20</v>
      </c>
      <c r="J45" s="14">
        <f t="shared" si="1"/>
        <v>20.069211599999999</v>
      </c>
    </row>
    <row r="46" spans="2:10" x14ac:dyDescent="0.2">
      <c r="B46" s="15" t="s">
        <v>20</v>
      </c>
      <c r="C46" s="2">
        <v>157.68</v>
      </c>
      <c r="D46" s="2">
        <v>1.5</v>
      </c>
      <c r="E46" s="4">
        <f t="shared" si="0"/>
        <v>236.52</v>
      </c>
      <c r="F46" s="2">
        <v>5.0000000000000001E-3</v>
      </c>
      <c r="G46" s="3" t="s">
        <v>5</v>
      </c>
      <c r="H46" s="1"/>
      <c r="I46" s="4">
        <v>20</v>
      </c>
      <c r="J46" s="16">
        <f t="shared" si="1"/>
        <v>1.1826000000000001</v>
      </c>
    </row>
    <row r="47" spans="2:10" x14ac:dyDescent="0.2">
      <c r="B47" s="15" t="s">
        <v>13</v>
      </c>
      <c r="C47" s="2">
        <v>30</v>
      </c>
      <c r="D47" s="2">
        <v>1.5</v>
      </c>
      <c r="E47" s="4">
        <f t="shared" si="0"/>
        <v>45</v>
      </c>
      <c r="F47" s="2">
        <v>0.42</v>
      </c>
      <c r="G47" s="3" t="s">
        <v>14</v>
      </c>
      <c r="H47" s="1"/>
      <c r="I47" s="4">
        <v>20</v>
      </c>
      <c r="J47" s="16">
        <f t="shared" si="1"/>
        <v>18.899999999999999</v>
      </c>
    </row>
    <row r="48" spans="2:10" s="5" customFormat="1" x14ac:dyDescent="0.2">
      <c r="B48" s="23" t="s">
        <v>29</v>
      </c>
      <c r="C48" s="6"/>
      <c r="D48" s="6"/>
      <c r="E48" s="6"/>
      <c r="F48" s="6"/>
      <c r="G48" s="6"/>
      <c r="H48" s="6"/>
      <c r="I48" s="6"/>
      <c r="J48" s="13"/>
    </row>
    <row r="49" spans="2:10" s="5" customFormat="1" ht="25.5" x14ac:dyDescent="0.2">
      <c r="B49" s="12" t="s">
        <v>62</v>
      </c>
      <c r="C49" s="7">
        <f>C50*F50+C51*F51</f>
        <v>39.524999999999999</v>
      </c>
      <c r="D49" s="7">
        <v>1.5009999999999999</v>
      </c>
      <c r="E49" s="8">
        <f t="shared" si="0"/>
        <v>59.327024999999992</v>
      </c>
      <c r="F49" s="7">
        <v>1</v>
      </c>
      <c r="G49" s="6" t="s">
        <v>12</v>
      </c>
      <c r="H49" s="6"/>
      <c r="I49" s="8">
        <v>20</v>
      </c>
      <c r="J49" s="14">
        <f t="shared" si="1"/>
        <v>59.327024999999992</v>
      </c>
    </row>
    <row r="50" spans="2:10" x14ac:dyDescent="0.2">
      <c r="B50" s="15" t="s">
        <v>63</v>
      </c>
      <c r="C50" s="2">
        <v>2.5499999999999998</v>
      </c>
      <c r="D50" s="2">
        <v>1.502</v>
      </c>
      <c r="E50" s="4">
        <f t="shared" si="0"/>
        <v>3.8300999999999998</v>
      </c>
      <c r="F50" s="2">
        <v>9.5</v>
      </c>
      <c r="G50" s="3" t="s">
        <v>5</v>
      </c>
      <c r="H50" s="1"/>
      <c r="I50" s="4">
        <v>20</v>
      </c>
      <c r="J50" s="16">
        <f t="shared" si="1"/>
        <v>36.385950000000001</v>
      </c>
    </row>
    <row r="51" spans="2:10" x14ac:dyDescent="0.2">
      <c r="B51" s="15" t="s">
        <v>13</v>
      </c>
      <c r="C51" s="2">
        <v>30</v>
      </c>
      <c r="D51" s="2">
        <v>1.5</v>
      </c>
      <c r="E51" s="4">
        <f t="shared" si="0"/>
        <v>45</v>
      </c>
      <c r="F51" s="2">
        <v>0.51</v>
      </c>
      <c r="G51" s="3" t="s">
        <v>14</v>
      </c>
      <c r="H51" s="1"/>
      <c r="I51" s="4">
        <v>20</v>
      </c>
      <c r="J51" s="16">
        <f t="shared" si="1"/>
        <v>22.95</v>
      </c>
    </row>
    <row r="52" spans="2:10" s="5" customFormat="1" ht="25.5" x14ac:dyDescent="0.2">
      <c r="B52" s="12" t="s">
        <v>64</v>
      </c>
      <c r="C52" s="7">
        <f>C53*F53+C54*F54+C55*F55+C56*F56+C57*F57+C58*F58+C59*F59</f>
        <v>52.488819999999997</v>
      </c>
      <c r="D52" s="7">
        <v>1.5</v>
      </c>
      <c r="E52" s="8">
        <f t="shared" si="0"/>
        <v>78.733229999999992</v>
      </c>
      <c r="F52" s="7">
        <v>1</v>
      </c>
      <c r="G52" s="6" t="s">
        <v>15</v>
      </c>
      <c r="H52" s="6"/>
      <c r="I52" s="8">
        <v>20</v>
      </c>
      <c r="J52" s="14">
        <f t="shared" si="1"/>
        <v>78.733229999999992</v>
      </c>
    </row>
    <row r="53" spans="2:10" ht="25.5" x14ac:dyDescent="0.2">
      <c r="B53" s="15" t="s">
        <v>65</v>
      </c>
      <c r="C53" s="2">
        <v>9.92</v>
      </c>
      <c r="D53" s="2">
        <v>1.5</v>
      </c>
      <c r="E53" s="4">
        <f t="shared" si="0"/>
        <v>14.879999999999999</v>
      </c>
      <c r="F53" s="2">
        <v>3</v>
      </c>
      <c r="G53" s="3" t="s">
        <v>5</v>
      </c>
      <c r="H53" s="1"/>
      <c r="I53" s="4">
        <v>20</v>
      </c>
      <c r="J53" s="16">
        <f t="shared" si="1"/>
        <v>44.64</v>
      </c>
    </row>
    <row r="54" spans="2:10" ht="25.5" x14ac:dyDescent="0.2">
      <c r="B54" s="15" t="s">
        <v>16</v>
      </c>
      <c r="C54" s="2">
        <v>554.54</v>
      </c>
      <c r="D54" s="2">
        <v>1.5</v>
      </c>
      <c r="E54" s="4">
        <f t="shared" si="0"/>
        <v>831.81</v>
      </c>
      <c r="F54" s="2">
        <v>3.0000000000000001E-3</v>
      </c>
      <c r="G54" s="3" t="s">
        <v>17</v>
      </c>
      <c r="H54" s="1"/>
      <c r="I54" s="4">
        <v>20</v>
      </c>
      <c r="J54" s="16">
        <f t="shared" si="1"/>
        <v>2.4954299999999998</v>
      </c>
    </row>
    <row r="55" spans="2:10" x14ac:dyDescent="0.2">
      <c r="B55" s="15" t="s">
        <v>53</v>
      </c>
      <c r="C55" s="2">
        <v>5.74</v>
      </c>
      <c r="D55" s="2">
        <v>1.5</v>
      </c>
      <c r="E55" s="4">
        <f t="shared" si="0"/>
        <v>8.61</v>
      </c>
      <c r="F55" s="2">
        <v>1.05</v>
      </c>
      <c r="G55" s="3" t="s">
        <v>15</v>
      </c>
      <c r="H55" s="1"/>
      <c r="I55" s="4">
        <v>20</v>
      </c>
      <c r="J55" s="16">
        <f t="shared" si="1"/>
        <v>9.0404999999999998</v>
      </c>
    </row>
    <row r="56" spans="2:10" x14ac:dyDescent="0.2">
      <c r="B56" s="15" t="s">
        <v>18</v>
      </c>
      <c r="C56" s="2">
        <v>2.94</v>
      </c>
      <c r="D56" s="2">
        <v>1.5</v>
      </c>
      <c r="E56" s="4">
        <f t="shared" si="0"/>
        <v>4.41</v>
      </c>
      <c r="F56" s="2">
        <v>1</v>
      </c>
      <c r="G56" s="3" t="s">
        <v>5</v>
      </c>
      <c r="H56" s="1"/>
      <c r="I56" s="4">
        <v>20</v>
      </c>
      <c r="J56" s="16">
        <f t="shared" si="1"/>
        <v>4.41</v>
      </c>
    </row>
    <row r="57" spans="2:10" x14ac:dyDescent="0.2">
      <c r="B57" s="15" t="s">
        <v>54</v>
      </c>
      <c r="C57" s="2">
        <v>0.53</v>
      </c>
      <c r="D57" s="2">
        <v>1.5089999999999999</v>
      </c>
      <c r="E57" s="4">
        <f t="shared" si="0"/>
        <v>0.79976999999999998</v>
      </c>
      <c r="F57" s="2">
        <v>2.94</v>
      </c>
      <c r="G57" s="3" t="s">
        <v>5</v>
      </c>
      <c r="H57" s="1"/>
      <c r="I57" s="4">
        <v>20</v>
      </c>
      <c r="J57" s="16">
        <f t="shared" si="1"/>
        <v>2.3513237999999999</v>
      </c>
    </row>
    <row r="58" spans="2:10" x14ac:dyDescent="0.2">
      <c r="B58" s="15" t="s">
        <v>19</v>
      </c>
      <c r="C58" s="2">
        <v>0.16</v>
      </c>
      <c r="D58" s="2">
        <v>1.5</v>
      </c>
      <c r="E58" s="4">
        <f t="shared" si="0"/>
        <v>0.24</v>
      </c>
      <c r="F58" s="2">
        <v>4</v>
      </c>
      <c r="G58" s="3" t="s">
        <v>5</v>
      </c>
      <c r="H58" s="1"/>
      <c r="I58" s="4">
        <v>20</v>
      </c>
      <c r="J58" s="16">
        <f t="shared" si="1"/>
        <v>0.96</v>
      </c>
    </row>
    <row r="59" spans="2:10" x14ac:dyDescent="0.2">
      <c r="B59" s="15" t="s">
        <v>13</v>
      </c>
      <c r="C59" s="2">
        <v>30</v>
      </c>
      <c r="D59" s="2">
        <v>1.5</v>
      </c>
      <c r="E59" s="4">
        <f t="shared" si="0"/>
        <v>45</v>
      </c>
      <c r="F59" s="2">
        <v>0.33</v>
      </c>
      <c r="G59" s="3" t="s">
        <v>14</v>
      </c>
      <c r="H59" s="1"/>
      <c r="I59" s="4">
        <v>20</v>
      </c>
      <c r="J59" s="16">
        <f t="shared" si="1"/>
        <v>14.850000000000001</v>
      </c>
    </row>
    <row r="60" spans="2:10" s="5" customFormat="1" x14ac:dyDescent="0.2">
      <c r="B60" s="12" t="s">
        <v>66</v>
      </c>
      <c r="C60" s="7">
        <f>C61*F61+C62*F62+C63*F63</f>
        <v>28.959999999999997</v>
      </c>
      <c r="D60" s="7">
        <v>1.5</v>
      </c>
      <c r="E60" s="8">
        <f t="shared" si="0"/>
        <v>43.44</v>
      </c>
      <c r="F60" s="7">
        <v>1</v>
      </c>
      <c r="G60" s="6" t="s">
        <v>5</v>
      </c>
      <c r="H60" s="6"/>
      <c r="I60" s="8">
        <v>20</v>
      </c>
      <c r="J60" s="14">
        <f t="shared" si="1"/>
        <v>43.44</v>
      </c>
    </row>
    <row r="61" spans="2:10" x14ac:dyDescent="0.2">
      <c r="B61" s="15" t="s">
        <v>67</v>
      </c>
      <c r="C61" s="2">
        <v>25.88</v>
      </c>
      <c r="D61" s="2">
        <v>1.5</v>
      </c>
      <c r="E61" s="4">
        <f t="shared" si="0"/>
        <v>38.82</v>
      </c>
      <c r="F61" s="2">
        <v>1</v>
      </c>
      <c r="G61" s="3" t="s">
        <v>5</v>
      </c>
      <c r="H61" s="1"/>
      <c r="I61" s="4">
        <v>20</v>
      </c>
      <c r="J61" s="16">
        <f t="shared" si="1"/>
        <v>38.82</v>
      </c>
    </row>
    <row r="62" spans="2:10" x14ac:dyDescent="0.2">
      <c r="B62" s="15" t="s">
        <v>21</v>
      </c>
      <c r="C62" s="2">
        <v>0.08</v>
      </c>
      <c r="D62" s="2">
        <v>1.5</v>
      </c>
      <c r="E62" s="4">
        <f t="shared" si="0"/>
        <v>0.12</v>
      </c>
      <c r="F62" s="2">
        <v>1</v>
      </c>
      <c r="G62" s="3" t="s">
        <v>5</v>
      </c>
      <c r="H62" s="1"/>
      <c r="I62" s="4">
        <v>20</v>
      </c>
      <c r="J62" s="16">
        <f t="shared" si="1"/>
        <v>0.12</v>
      </c>
    </row>
    <row r="63" spans="2:10" x14ac:dyDescent="0.2">
      <c r="B63" s="15" t="s">
        <v>13</v>
      </c>
      <c r="C63" s="2">
        <v>30</v>
      </c>
      <c r="D63" s="2">
        <v>1.5</v>
      </c>
      <c r="E63" s="4">
        <f t="shared" si="0"/>
        <v>45</v>
      </c>
      <c r="F63" s="2">
        <v>0.1</v>
      </c>
      <c r="G63" s="3" t="s">
        <v>14</v>
      </c>
      <c r="H63" s="1"/>
      <c r="I63" s="4">
        <v>20</v>
      </c>
      <c r="J63" s="16">
        <f t="shared" si="1"/>
        <v>4.5</v>
      </c>
    </row>
    <row r="64" spans="2:10" s="5" customFormat="1" ht="25.5" x14ac:dyDescent="0.2">
      <c r="B64" s="12" t="s">
        <v>68</v>
      </c>
      <c r="C64" s="7">
        <f>C65*F65+C66*F66+C67*F67</f>
        <v>28.959999999999997</v>
      </c>
      <c r="D64" s="7">
        <v>1.5</v>
      </c>
      <c r="E64" s="8">
        <f t="shared" si="0"/>
        <v>43.44</v>
      </c>
      <c r="F64" s="7">
        <v>1</v>
      </c>
      <c r="G64" s="6" t="s">
        <v>5</v>
      </c>
      <c r="H64" s="6"/>
      <c r="I64" s="8">
        <v>20</v>
      </c>
      <c r="J64" s="14">
        <f t="shared" si="1"/>
        <v>43.44</v>
      </c>
    </row>
    <row r="65" spans="2:10" x14ac:dyDescent="0.2">
      <c r="B65" s="15" t="s">
        <v>69</v>
      </c>
      <c r="C65" s="2">
        <v>25.88</v>
      </c>
      <c r="D65" s="2">
        <v>1.5</v>
      </c>
      <c r="E65" s="4">
        <f t="shared" si="0"/>
        <v>38.82</v>
      </c>
      <c r="F65" s="2">
        <v>1</v>
      </c>
      <c r="G65" s="3" t="s">
        <v>5</v>
      </c>
      <c r="H65" s="1"/>
      <c r="I65" s="4">
        <v>20</v>
      </c>
      <c r="J65" s="16">
        <f t="shared" si="1"/>
        <v>38.82</v>
      </c>
    </row>
    <row r="66" spans="2:10" x14ac:dyDescent="0.2">
      <c r="B66" s="15" t="s">
        <v>21</v>
      </c>
      <c r="C66" s="2">
        <v>0.08</v>
      </c>
      <c r="D66" s="2">
        <v>1.5</v>
      </c>
      <c r="E66" s="4">
        <f t="shared" si="0"/>
        <v>0.12</v>
      </c>
      <c r="F66" s="2">
        <v>1</v>
      </c>
      <c r="G66" s="3" t="s">
        <v>5</v>
      </c>
      <c r="H66" s="1"/>
      <c r="I66" s="4">
        <v>20</v>
      </c>
      <c r="J66" s="16">
        <f t="shared" si="1"/>
        <v>0.12</v>
      </c>
    </row>
    <row r="67" spans="2:10" x14ac:dyDescent="0.2">
      <c r="B67" s="15" t="s">
        <v>13</v>
      </c>
      <c r="C67" s="2">
        <v>30</v>
      </c>
      <c r="D67" s="2">
        <v>1.5</v>
      </c>
      <c r="E67" s="4">
        <f t="shared" si="0"/>
        <v>45</v>
      </c>
      <c r="F67" s="2">
        <v>0.1</v>
      </c>
      <c r="G67" s="3" t="s">
        <v>14</v>
      </c>
      <c r="H67" s="1"/>
      <c r="I67" s="4">
        <v>20</v>
      </c>
      <c r="J67" s="16">
        <f t="shared" si="1"/>
        <v>4.5</v>
      </c>
    </row>
    <row r="68" spans="2:10" s="5" customFormat="1" ht="25.5" x14ac:dyDescent="0.2">
      <c r="B68" s="12" t="s">
        <v>70</v>
      </c>
      <c r="C68" s="7">
        <f>C69*F69+C70*F70+C71*F71</f>
        <v>36.069000000000003</v>
      </c>
      <c r="D68" s="7">
        <v>1.5</v>
      </c>
      <c r="E68" s="8">
        <f t="shared" si="0"/>
        <v>54.103500000000004</v>
      </c>
      <c r="F68" s="7">
        <v>1</v>
      </c>
      <c r="G68" s="6" t="s">
        <v>15</v>
      </c>
      <c r="H68" s="6"/>
      <c r="I68" s="8">
        <v>20</v>
      </c>
      <c r="J68" s="14">
        <f t="shared" si="1"/>
        <v>54.103500000000004</v>
      </c>
    </row>
    <row r="69" spans="2:10" x14ac:dyDescent="0.2">
      <c r="B69" s="15" t="s">
        <v>71</v>
      </c>
      <c r="C69" s="2">
        <v>9.57</v>
      </c>
      <c r="D69" s="2">
        <v>1.5009999999999999</v>
      </c>
      <c r="E69" s="4">
        <f t="shared" si="0"/>
        <v>14.364569999999999</v>
      </c>
      <c r="F69" s="2">
        <v>2.7</v>
      </c>
      <c r="G69" s="3" t="s">
        <v>5</v>
      </c>
      <c r="H69" s="1"/>
      <c r="I69" s="4">
        <v>20</v>
      </c>
      <c r="J69" s="16">
        <f t="shared" si="1"/>
        <v>38.784338999999996</v>
      </c>
    </row>
    <row r="70" spans="2:10" x14ac:dyDescent="0.2">
      <c r="B70" s="15" t="s">
        <v>21</v>
      </c>
      <c r="C70" s="2">
        <v>0.08</v>
      </c>
      <c r="D70" s="2">
        <v>1.5</v>
      </c>
      <c r="E70" s="4">
        <f t="shared" si="0"/>
        <v>0.12</v>
      </c>
      <c r="F70" s="2">
        <v>6</v>
      </c>
      <c r="G70" s="3" t="s">
        <v>5</v>
      </c>
      <c r="H70" s="1"/>
      <c r="I70" s="4">
        <v>20</v>
      </c>
      <c r="J70" s="16">
        <f t="shared" si="1"/>
        <v>0.72</v>
      </c>
    </row>
    <row r="71" spans="2:10" x14ac:dyDescent="0.2">
      <c r="B71" s="15" t="s">
        <v>13</v>
      </c>
      <c r="C71" s="2">
        <v>30</v>
      </c>
      <c r="D71" s="2">
        <v>1.5</v>
      </c>
      <c r="E71" s="4">
        <f t="shared" si="0"/>
        <v>45</v>
      </c>
      <c r="F71" s="2">
        <v>0.32500000000000001</v>
      </c>
      <c r="G71" s="3" t="s">
        <v>14</v>
      </c>
      <c r="H71" s="1"/>
      <c r="I71" s="4">
        <v>20</v>
      </c>
      <c r="J71" s="16">
        <f t="shared" si="1"/>
        <v>14.625</v>
      </c>
    </row>
    <row r="72" spans="2:10" s="5" customFormat="1" ht="25.5" x14ac:dyDescent="0.2">
      <c r="B72" s="12" t="s">
        <v>72</v>
      </c>
      <c r="C72" s="7">
        <f>C73*F73+C74*F74+C75*F75</f>
        <v>36.069000000000003</v>
      </c>
      <c r="D72" s="7">
        <v>1.5</v>
      </c>
      <c r="E72" s="8">
        <f t="shared" si="0"/>
        <v>54.103500000000004</v>
      </c>
      <c r="F72" s="7">
        <v>1</v>
      </c>
      <c r="G72" s="6" t="s">
        <v>15</v>
      </c>
      <c r="H72" s="6"/>
      <c r="I72" s="8">
        <v>20</v>
      </c>
      <c r="J72" s="14">
        <f t="shared" si="1"/>
        <v>54.103500000000004</v>
      </c>
    </row>
    <row r="73" spans="2:10" x14ac:dyDescent="0.2">
      <c r="B73" s="15" t="s">
        <v>73</v>
      </c>
      <c r="C73" s="2">
        <v>9.57</v>
      </c>
      <c r="D73" s="2">
        <v>1.5009999999999999</v>
      </c>
      <c r="E73" s="4">
        <f t="shared" si="0"/>
        <v>14.364569999999999</v>
      </c>
      <c r="F73" s="2">
        <v>2.7</v>
      </c>
      <c r="G73" s="3" t="s">
        <v>5</v>
      </c>
      <c r="H73" s="1"/>
      <c r="I73" s="4">
        <v>20</v>
      </c>
      <c r="J73" s="16">
        <f t="shared" si="1"/>
        <v>38.784338999999996</v>
      </c>
    </row>
    <row r="74" spans="2:10" x14ac:dyDescent="0.2">
      <c r="B74" s="15" t="s">
        <v>21</v>
      </c>
      <c r="C74" s="2">
        <v>0.08</v>
      </c>
      <c r="D74" s="2">
        <v>1.5</v>
      </c>
      <c r="E74" s="4">
        <f t="shared" ref="E74:E129" si="2">C74*D74</f>
        <v>0.12</v>
      </c>
      <c r="F74" s="2">
        <v>6</v>
      </c>
      <c r="G74" s="3" t="s">
        <v>5</v>
      </c>
      <c r="H74" s="1"/>
      <c r="I74" s="4">
        <v>20</v>
      </c>
      <c r="J74" s="16">
        <f t="shared" ref="J74:J129" si="3">+E74*F74</f>
        <v>0.72</v>
      </c>
    </row>
    <row r="75" spans="2:10" x14ac:dyDescent="0.2">
      <c r="B75" s="15" t="s">
        <v>13</v>
      </c>
      <c r="C75" s="2">
        <v>30</v>
      </c>
      <c r="D75" s="2">
        <v>1.5</v>
      </c>
      <c r="E75" s="4">
        <f t="shared" si="2"/>
        <v>45</v>
      </c>
      <c r="F75" s="2">
        <v>0.32500000000000001</v>
      </c>
      <c r="G75" s="3" t="s">
        <v>14</v>
      </c>
      <c r="H75" s="1"/>
      <c r="I75" s="4">
        <v>20</v>
      </c>
      <c r="J75" s="16">
        <f t="shared" si="3"/>
        <v>14.625</v>
      </c>
    </row>
    <row r="76" spans="2:10" s="5" customFormat="1" x14ac:dyDescent="0.2">
      <c r="B76" s="12" t="s">
        <v>30</v>
      </c>
      <c r="C76" s="7">
        <f>C77*F77+C78*F78+C79*F79+C80*F80+C81*F81</f>
        <v>61.304860000000005</v>
      </c>
      <c r="D76" s="7">
        <v>1.5009999999999999</v>
      </c>
      <c r="E76" s="8">
        <f t="shared" si="2"/>
        <v>92.018594860000007</v>
      </c>
      <c r="F76" s="7">
        <v>1</v>
      </c>
      <c r="G76" s="6" t="s">
        <v>15</v>
      </c>
      <c r="H76" s="6"/>
      <c r="I76" s="8">
        <v>20</v>
      </c>
      <c r="J76" s="14">
        <f t="shared" si="3"/>
        <v>92.018594860000007</v>
      </c>
    </row>
    <row r="77" spans="2:10" x14ac:dyDescent="0.2">
      <c r="B77" s="15" t="s">
        <v>31</v>
      </c>
      <c r="C77" s="2">
        <v>26.06</v>
      </c>
      <c r="D77" s="2">
        <v>1.5</v>
      </c>
      <c r="E77" s="4">
        <f t="shared" si="2"/>
        <v>39.089999999999996</v>
      </c>
      <c r="F77" s="2">
        <v>0.30599999999999999</v>
      </c>
      <c r="G77" s="3" t="s">
        <v>12</v>
      </c>
      <c r="H77" s="1"/>
      <c r="I77" s="4">
        <v>20</v>
      </c>
      <c r="J77" s="16">
        <f t="shared" si="3"/>
        <v>11.961539999999999</v>
      </c>
    </row>
    <row r="78" spans="2:10" ht="25.5" x14ac:dyDescent="0.2">
      <c r="B78" s="15" t="s">
        <v>32</v>
      </c>
      <c r="C78" s="2">
        <v>3.69</v>
      </c>
      <c r="D78" s="2">
        <v>1.5009999999999999</v>
      </c>
      <c r="E78" s="4">
        <f t="shared" si="2"/>
        <v>5.5386899999999999</v>
      </c>
      <c r="F78" s="2">
        <v>1.05</v>
      </c>
      <c r="G78" s="3" t="s">
        <v>15</v>
      </c>
      <c r="H78" s="1"/>
      <c r="I78" s="4">
        <v>20</v>
      </c>
      <c r="J78" s="16">
        <f t="shared" si="3"/>
        <v>5.8156245000000002</v>
      </c>
    </row>
    <row r="79" spans="2:10" x14ac:dyDescent="0.2">
      <c r="B79" s="15" t="s">
        <v>74</v>
      </c>
      <c r="C79" s="2">
        <v>0.49</v>
      </c>
      <c r="D79" s="2">
        <v>1.51</v>
      </c>
      <c r="E79" s="4">
        <f t="shared" si="2"/>
        <v>0.7399</v>
      </c>
      <c r="F79" s="2">
        <v>5</v>
      </c>
      <c r="G79" s="3" t="s">
        <v>25</v>
      </c>
      <c r="H79" s="1"/>
      <c r="I79" s="4">
        <v>20</v>
      </c>
      <c r="J79" s="16">
        <f t="shared" si="3"/>
        <v>3.6995</v>
      </c>
    </row>
    <row r="80" spans="2:10" x14ac:dyDescent="0.2">
      <c r="B80" s="15" t="s">
        <v>33</v>
      </c>
      <c r="C80" s="2">
        <v>41.92</v>
      </c>
      <c r="D80" s="2">
        <v>1.5</v>
      </c>
      <c r="E80" s="4">
        <f t="shared" si="2"/>
        <v>62.88</v>
      </c>
      <c r="F80" s="2">
        <v>0.05</v>
      </c>
      <c r="G80" s="3" t="s">
        <v>25</v>
      </c>
      <c r="H80" s="1"/>
      <c r="I80" s="4">
        <v>20</v>
      </c>
      <c r="J80" s="16">
        <f t="shared" si="3"/>
        <v>3.1440000000000001</v>
      </c>
    </row>
    <row r="81" spans="2:10" x14ac:dyDescent="0.2">
      <c r="B81" s="15" t="s">
        <v>13</v>
      </c>
      <c r="C81" s="2">
        <v>30</v>
      </c>
      <c r="D81" s="2">
        <v>1.5</v>
      </c>
      <c r="E81" s="4">
        <f t="shared" si="2"/>
        <v>45</v>
      </c>
      <c r="F81" s="2">
        <v>1.4970000000000001</v>
      </c>
      <c r="G81" s="3" t="s">
        <v>14</v>
      </c>
      <c r="H81" s="1"/>
      <c r="I81" s="4">
        <v>20</v>
      </c>
      <c r="J81" s="16">
        <f t="shared" si="3"/>
        <v>67.365000000000009</v>
      </c>
    </row>
    <row r="82" spans="2:10" s="5" customFormat="1" x14ac:dyDescent="0.2">
      <c r="B82" s="12" t="s">
        <v>34</v>
      </c>
      <c r="C82" s="6"/>
      <c r="D82" s="6"/>
      <c r="E82" s="6"/>
      <c r="F82" s="6"/>
      <c r="G82" s="6"/>
      <c r="H82" s="6"/>
      <c r="I82" s="6"/>
      <c r="J82" s="13"/>
    </row>
    <row r="83" spans="2:10" s="5" customFormat="1" ht="25.5" x14ac:dyDescent="0.2">
      <c r="B83" s="12" t="s">
        <v>75</v>
      </c>
      <c r="C83" s="7">
        <f>C84*F84+C85*F85+C86*F86</f>
        <v>47.929600000000001</v>
      </c>
      <c r="D83" s="7">
        <v>1.5</v>
      </c>
      <c r="E83" s="8">
        <f t="shared" si="2"/>
        <v>71.894400000000005</v>
      </c>
      <c r="F83" s="7">
        <v>1</v>
      </c>
      <c r="G83" s="6" t="s">
        <v>12</v>
      </c>
      <c r="H83" s="6"/>
      <c r="I83" s="8">
        <v>20</v>
      </c>
      <c r="J83" s="14">
        <f t="shared" si="3"/>
        <v>71.894400000000005</v>
      </c>
    </row>
    <row r="84" spans="2:10" x14ac:dyDescent="0.2">
      <c r="B84" s="15" t="s">
        <v>76</v>
      </c>
      <c r="C84" s="2">
        <v>0.26</v>
      </c>
      <c r="D84" s="2">
        <v>1.5</v>
      </c>
      <c r="E84" s="4">
        <f t="shared" si="2"/>
        <v>0.39</v>
      </c>
      <c r="F84" s="2">
        <v>44.78</v>
      </c>
      <c r="G84" s="3" t="s">
        <v>5</v>
      </c>
      <c r="H84" s="1"/>
      <c r="I84" s="4">
        <v>20</v>
      </c>
      <c r="J84" s="16">
        <f t="shared" si="3"/>
        <v>17.464200000000002</v>
      </c>
    </row>
    <row r="85" spans="2:10" x14ac:dyDescent="0.2">
      <c r="B85" s="15" t="s">
        <v>35</v>
      </c>
      <c r="C85" s="2">
        <v>0.06</v>
      </c>
      <c r="D85" s="2">
        <v>1.5</v>
      </c>
      <c r="E85" s="4">
        <f t="shared" si="2"/>
        <v>0.09</v>
      </c>
      <c r="F85" s="2">
        <v>44.78</v>
      </c>
      <c r="G85" s="3" t="s">
        <v>5</v>
      </c>
      <c r="H85" s="1"/>
      <c r="I85" s="4">
        <v>20</v>
      </c>
      <c r="J85" s="16">
        <f t="shared" si="3"/>
        <v>4.0301999999999998</v>
      </c>
    </row>
    <row r="86" spans="2:10" x14ac:dyDescent="0.2">
      <c r="B86" s="15" t="s">
        <v>13</v>
      </c>
      <c r="C86" s="2">
        <v>30</v>
      </c>
      <c r="D86" s="2">
        <v>1.5</v>
      </c>
      <c r="E86" s="4">
        <f t="shared" si="2"/>
        <v>45</v>
      </c>
      <c r="F86" s="2">
        <v>1.1200000000000001</v>
      </c>
      <c r="G86" s="3" t="s">
        <v>14</v>
      </c>
      <c r="H86" s="1"/>
      <c r="I86" s="4">
        <v>20</v>
      </c>
      <c r="J86" s="16">
        <f t="shared" si="3"/>
        <v>50.400000000000006</v>
      </c>
    </row>
    <row r="87" spans="2:10" s="5" customFormat="1" ht="25.5" x14ac:dyDescent="0.2">
      <c r="B87" s="12" t="s">
        <v>77</v>
      </c>
      <c r="C87" s="7">
        <f>C88*F88+C89*F89+C90*F90</f>
        <v>43.891400000000004</v>
      </c>
      <c r="D87" s="7">
        <v>1.5</v>
      </c>
      <c r="E87" s="8">
        <f t="shared" si="2"/>
        <v>65.837100000000007</v>
      </c>
      <c r="F87" s="7">
        <v>1</v>
      </c>
      <c r="G87" s="6" t="s">
        <v>12</v>
      </c>
      <c r="H87" s="6"/>
      <c r="I87" s="8">
        <v>20</v>
      </c>
      <c r="J87" s="14">
        <f t="shared" si="3"/>
        <v>65.837100000000007</v>
      </c>
    </row>
    <row r="88" spans="2:10" x14ac:dyDescent="0.2">
      <c r="B88" s="15" t="s">
        <v>78</v>
      </c>
      <c r="C88" s="2">
        <v>0.46</v>
      </c>
      <c r="D88" s="2">
        <v>1.5</v>
      </c>
      <c r="E88" s="4">
        <f t="shared" si="2"/>
        <v>0.69000000000000006</v>
      </c>
      <c r="F88" s="2">
        <v>35.33</v>
      </c>
      <c r="G88" s="3" t="s">
        <v>5</v>
      </c>
      <c r="H88" s="1"/>
      <c r="I88" s="4">
        <v>20</v>
      </c>
      <c r="J88" s="16">
        <f t="shared" si="3"/>
        <v>24.377700000000001</v>
      </c>
    </row>
    <row r="89" spans="2:10" x14ac:dyDescent="0.2">
      <c r="B89" s="15" t="s">
        <v>36</v>
      </c>
      <c r="C89" s="2">
        <v>0.12</v>
      </c>
      <c r="D89" s="2">
        <v>1.5</v>
      </c>
      <c r="E89" s="4">
        <f t="shared" si="2"/>
        <v>0.18</v>
      </c>
      <c r="F89" s="2">
        <v>35.33</v>
      </c>
      <c r="G89" s="3" t="s">
        <v>5</v>
      </c>
      <c r="H89" s="1"/>
      <c r="I89" s="4">
        <v>20</v>
      </c>
      <c r="J89" s="16">
        <f t="shared" si="3"/>
        <v>6.3593999999999991</v>
      </c>
    </row>
    <row r="90" spans="2:10" x14ac:dyDescent="0.2">
      <c r="B90" s="15" t="s">
        <v>13</v>
      </c>
      <c r="C90" s="2">
        <v>30</v>
      </c>
      <c r="D90" s="2">
        <v>1.5</v>
      </c>
      <c r="E90" s="4">
        <f t="shared" si="2"/>
        <v>45</v>
      </c>
      <c r="F90" s="2">
        <v>0.78</v>
      </c>
      <c r="G90" s="3" t="s">
        <v>14</v>
      </c>
      <c r="H90" s="1"/>
      <c r="I90" s="4">
        <v>20</v>
      </c>
      <c r="J90" s="16">
        <f t="shared" si="3"/>
        <v>35.1</v>
      </c>
    </row>
    <row r="91" spans="2:10" s="5" customFormat="1" x14ac:dyDescent="0.2">
      <c r="B91" s="12" t="s">
        <v>37</v>
      </c>
      <c r="C91" s="7">
        <f>C92*F92+C93*F93+C94*F94+C95*F95+C96*F96+C97*F97</f>
        <v>82.257599999999996</v>
      </c>
      <c r="D91" s="7">
        <v>1.502</v>
      </c>
      <c r="E91" s="8">
        <f t="shared" si="2"/>
        <v>123.55091519999999</v>
      </c>
      <c r="F91" s="7">
        <v>1</v>
      </c>
      <c r="G91" s="6" t="s">
        <v>15</v>
      </c>
      <c r="H91" s="6"/>
      <c r="I91" s="8">
        <v>20</v>
      </c>
      <c r="J91" s="14">
        <f t="shared" si="3"/>
        <v>123.55091519999999</v>
      </c>
    </row>
    <row r="92" spans="2:10" x14ac:dyDescent="0.2">
      <c r="B92" s="15" t="s">
        <v>38</v>
      </c>
      <c r="C92" s="2">
        <v>4.87</v>
      </c>
      <c r="D92" s="2">
        <v>1.5009999999999999</v>
      </c>
      <c r="E92" s="4">
        <f t="shared" si="2"/>
        <v>7.3098699999999992</v>
      </c>
      <c r="F92" s="2">
        <v>2</v>
      </c>
      <c r="G92" s="3" t="s">
        <v>12</v>
      </c>
      <c r="H92" s="1"/>
      <c r="I92" s="4">
        <v>20</v>
      </c>
      <c r="J92" s="16">
        <f t="shared" si="3"/>
        <v>14.619739999999998</v>
      </c>
    </row>
    <row r="93" spans="2:10" x14ac:dyDescent="0.2">
      <c r="B93" s="15" t="s">
        <v>79</v>
      </c>
      <c r="C93" s="2">
        <v>0.28999999999999998</v>
      </c>
      <c r="D93" s="2">
        <v>1.5169999999999999</v>
      </c>
      <c r="E93" s="4">
        <f t="shared" si="2"/>
        <v>0.43992999999999993</v>
      </c>
      <c r="F93" s="2">
        <v>22</v>
      </c>
      <c r="G93" s="3" t="s">
        <v>5</v>
      </c>
      <c r="H93" s="1"/>
      <c r="I93" s="4">
        <v>20</v>
      </c>
      <c r="J93" s="16">
        <f t="shared" si="3"/>
        <v>9.6784599999999976</v>
      </c>
    </row>
    <row r="94" spans="2:10" x14ac:dyDescent="0.2">
      <c r="B94" s="15" t="s">
        <v>35</v>
      </c>
      <c r="C94" s="2">
        <v>0.06</v>
      </c>
      <c r="D94" s="2">
        <v>1.5</v>
      </c>
      <c r="E94" s="4">
        <f t="shared" si="2"/>
        <v>0.09</v>
      </c>
      <c r="F94" s="2">
        <v>11</v>
      </c>
      <c r="G94" s="3" t="s">
        <v>5</v>
      </c>
      <c r="H94" s="1"/>
      <c r="I94" s="4">
        <v>20</v>
      </c>
      <c r="J94" s="16">
        <f t="shared" si="3"/>
        <v>0.99</v>
      </c>
    </row>
    <row r="95" spans="2:10" x14ac:dyDescent="0.2">
      <c r="B95" s="15" t="s">
        <v>39</v>
      </c>
      <c r="C95" s="2">
        <v>26.62</v>
      </c>
      <c r="D95" s="2">
        <v>1.5</v>
      </c>
      <c r="E95" s="4">
        <f t="shared" si="2"/>
        <v>39.93</v>
      </c>
      <c r="F95" s="2">
        <v>0.02</v>
      </c>
      <c r="G95" s="3" t="s">
        <v>25</v>
      </c>
      <c r="H95" s="1"/>
      <c r="I95" s="4">
        <v>20</v>
      </c>
      <c r="J95" s="16">
        <f t="shared" si="3"/>
        <v>0.79859999999999998</v>
      </c>
    </row>
    <row r="96" spans="2:10" x14ac:dyDescent="0.2">
      <c r="B96" s="15" t="s">
        <v>40</v>
      </c>
      <c r="C96" s="2">
        <v>22.26</v>
      </c>
      <c r="D96" s="2">
        <v>1.5</v>
      </c>
      <c r="E96" s="4">
        <f t="shared" si="2"/>
        <v>33.39</v>
      </c>
      <c r="F96" s="2">
        <v>0.02</v>
      </c>
      <c r="G96" s="3" t="s">
        <v>25</v>
      </c>
      <c r="H96" s="1"/>
      <c r="I96" s="4">
        <v>20</v>
      </c>
      <c r="J96" s="16">
        <f t="shared" si="3"/>
        <v>0.66780000000000006</v>
      </c>
    </row>
    <row r="97" spans="2:10" x14ac:dyDescent="0.2">
      <c r="B97" s="15" t="s">
        <v>13</v>
      </c>
      <c r="C97" s="2">
        <v>30</v>
      </c>
      <c r="D97" s="2">
        <v>1.5</v>
      </c>
      <c r="E97" s="4">
        <f t="shared" si="2"/>
        <v>45</v>
      </c>
      <c r="F97" s="2">
        <v>2.15</v>
      </c>
      <c r="G97" s="3" t="s">
        <v>14</v>
      </c>
      <c r="H97" s="1"/>
      <c r="I97" s="4">
        <v>20</v>
      </c>
      <c r="J97" s="16">
        <f t="shared" si="3"/>
        <v>96.75</v>
      </c>
    </row>
    <row r="98" spans="2:10" s="5" customFormat="1" ht="25.5" x14ac:dyDescent="0.2">
      <c r="B98" s="12" t="s">
        <v>80</v>
      </c>
      <c r="C98" s="7">
        <f>C99*F99+C100*F100+C101*F101+C102*F102+C103*F103+C104*F104</f>
        <v>37.688220000000001</v>
      </c>
      <c r="D98" s="7">
        <v>1.5</v>
      </c>
      <c r="E98" s="8">
        <f t="shared" si="2"/>
        <v>56.532330000000002</v>
      </c>
      <c r="F98" s="7">
        <v>1</v>
      </c>
      <c r="G98" s="6" t="s">
        <v>15</v>
      </c>
      <c r="H98" s="6"/>
      <c r="I98" s="8">
        <v>20</v>
      </c>
      <c r="J98" s="14">
        <f t="shared" si="3"/>
        <v>56.532330000000002</v>
      </c>
    </row>
    <row r="99" spans="2:10" x14ac:dyDescent="0.2">
      <c r="B99" s="15" t="s">
        <v>81</v>
      </c>
      <c r="C99" s="2">
        <v>5.37</v>
      </c>
      <c r="D99" s="2">
        <v>1.5009999999999999</v>
      </c>
      <c r="E99" s="4">
        <f t="shared" si="2"/>
        <v>8.0603699999999989</v>
      </c>
      <c r="F99" s="2">
        <v>3.15</v>
      </c>
      <c r="G99" s="3" t="s">
        <v>5</v>
      </c>
      <c r="H99" s="1"/>
      <c r="I99" s="4">
        <v>20</v>
      </c>
      <c r="J99" s="16">
        <f t="shared" si="3"/>
        <v>25.390165499999995</v>
      </c>
    </row>
    <row r="100" spans="2:10" x14ac:dyDescent="0.2">
      <c r="B100" s="15" t="s">
        <v>22</v>
      </c>
      <c r="C100" s="2">
        <v>34.1</v>
      </c>
      <c r="D100" s="2">
        <v>1.5</v>
      </c>
      <c r="E100" s="4">
        <f t="shared" si="2"/>
        <v>51.150000000000006</v>
      </c>
      <c r="F100" s="2">
        <v>1.9E-2</v>
      </c>
      <c r="G100" s="3" t="s">
        <v>23</v>
      </c>
      <c r="H100" s="1"/>
      <c r="I100" s="4">
        <v>20</v>
      </c>
      <c r="J100" s="16">
        <f t="shared" si="3"/>
        <v>0.9718500000000001</v>
      </c>
    </row>
    <row r="101" spans="2:10" x14ac:dyDescent="0.2">
      <c r="B101" s="15" t="s">
        <v>24</v>
      </c>
      <c r="C101" s="2">
        <v>0.24</v>
      </c>
      <c r="D101" s="2">
        <v>1.5</v>
      </c>
      <c r="E101" s="4">
        <f t="shared" si="2"/>
        <v>0.36</v>
      </c>
      <c r="F101" s="2">
        <v>1.8380000000000001</v>
      </c>
      <c r="G101" s="3" t="s">
        <v>25</v>
      </c>
      <c r="H101" s="1"/>
      <c r="I101" s="4">
        <v>20</v>
      </c>
      <c r="J101" s="16">
        <f t="shared" si="3"/>
        <v>0.66168000000000005</v>
      </c>
    </row>
    <row r="102" spans="2:10" x14ac:dyDescent="0.2">
      <c r="B102" s="15" t="s">
        <v>26</v>
      </c>
      <c r="C102" s="2">
        <v>0.52</v>
      </c>
      <c r="D102" s="2">
        <v>1.5</v>
      </c>
      <c r="E102" s="4">
        <f t="shared" si="2"/>
        <v>0.78</v>
      </c>
      <c r="F102" s="2">
        <v>1.8380000000000001</v>
      </c>
      <c r="G102" s="3" t="s">
        <v>25</v>
      </c>
      <c r="H102" s="1"/>
      <c r="I102" s="4">
        <v>20</v>
      </c>
      <c r="J102" s="16">
        <f t="shared" si="3"/>
        <v>1.43364</v>
      </c>
    </row>
    <row r="103" spans="2:10" x14ac:dyDescent="0.2">
      <c r="B103" s="15" t="s">
        <v>27</v>
      </c>
      <c r="C103" s="2">
        <v>3.97</v>
      </c>
      <c r="D103" s="2">
        <v>1.5009999999999999</v>
      </c>
      <c r="E103" s="4">
        <f t="shared" si="2"/>
        <v>5.9589699999999999</v>
      </c>
      <c r="F103" s="2">
        <v>2E-3</v>
      </c>
      <c r="G103" s="3" t="s">
        <v>17</v>
      </c>
      <c r="H103" s="1"/>
      <c r="I103" s="4">
        <v>20</v>
      </c>
      <c r="J103" s="16">
        <f t="shared" si="3"/>
        <v>1.191794E-2</v>
      </c>
    </row>
    <row r="104" spans="2:10" x14ac:dyDescent="0.2">
      <c r="B104" s="15" t="s">
        <v>13</v>
      </c>
      <c r="C104" s="2">
        <v>30</v>
      </c>
      <c r="D104" s="2">
        <v>1.5</v>
      </c>
      <c r="E104" s="4">
        <f t="shared" si="2"/>
        <v>45</v>
      </c>
      <c r="F104" s="2">
        <v>0.624</v>
      </c>
      <c r="G104" s="3" t="s">
        <v>14</v>
      </c>
      <c r="H104" s="1"/>
      <c r="I104" s="4">
        <v>20</v>
      </c>
      <c r="J104" s="16">
        <f t="shared" si="3"/>
        <v>28.08</v>
      </c>
    </row>
    <row r="105" spans="2:10" s="5" customFormat="1" x14ac:dyDescent="0.2">
      <c r="B105" s="12" t="s">
        <v>41</v>
      </c>
      <c r="C105" s="7">
        <f>C106*F106+C107*F107+C108*F108+C109*F109+C110*F110+C111*F111+C112*F112</f>
        <v>53.841499999999996</v>
      </c>
      <c r="D105" s="7">
        <v>1.5009999999999999</v>
      </c>
      <c r="E105" s="8">
        <f t="shared" si="2"/>
        <v>80.816091499999985</v>
      </c>
      <c r="F105" s="7">
        <v>1</v>
      </c>
      <c r="G105" s="6" t="s">
        <v>15</v>
      </c>
      <c r="H105" s="6"/>
      <c r="I105" s="8">
        <v>20</v>
      </c>
      <c r="J105" s="14">
        <f t="shared" si="3"/>
        <v>80.816091499999985</v>
      </c>
    </row>
    <row r="106" spans="2:10" x14ac:dyDescent="0.2">
      <c r="B106" s="15" t="s">
        <v>79</v>
      </c>
      <c r="C106" s="2">
        <v>0.28999999999999998</v>
      </c>
      <c r="D106" s="2">
        <v>1.5169999999999999</v>
      </c>
      <c r="E106" s="4">
        <f t="shared" si="2"/>
        <v>0.43992999999999993</v>
      </c>
      <c r="F106" s="2">
        <v>10</v>
      </c>
      <c r="G106" s="3" t="s">
        <v>5</v>
      </c>
      <c r="H106" s="1"/>
      <c r="I106" s="4">
        <v>20</v>
      </c>
      <c r="J106" s="16">
        <f t="shared" si="3"/>
        <v>4.3992999999999993</v>
      </c>
    </row>
    <row r="107" spans="2:10" x14ac:dyDescent="0.2">
      <c r="B107" s="15" t="s">
        <v>38</v>
      </c>
      <c r="C107" s="2">
        <v>4.87</v>
      </c>
      <c r="D107" s="2">
        <v>1.5009999999999999</v>
      </c>
      <c r="E107" s="4">
        <f t="shared" si="2"/>
        <v>7.3098699999999992</v>
      </c>
      <c r="F107" s="2">
        <v>0.25</v>
      </c>
      <c r="G107" s="3" t="s">
        <v>12</v>
      </c>
      <c r="H107" s="1"/>
      <c r="I107" s="4">
        <v>20</v>
      </c>
      <c r="J107" s="16">
        <f t="shared" si="3"/>
        <v>1.8274674999999998</v>
      </c>
    </row>
    <row r="108" spans="2:10" x14ac:dyDescent="0.2">
      <c r="B108" s="15" t="s">
        <v>42</v>
      </c>
      <c r="C108" s="2">
        <v>0.06</v>
      </c>
      <c r="D108" s="2">
        <v>1.5</v>
      </c>
      <c r="E108" s="4">
        <f t="shared" si="2"/>
        <v>0.09</v>
      </c>
      <c r="F108" s="2">
        <v>10</v>
      </c>
      <c r="G108" s="3" t="s">
        <v>5</v>
      </c>
      <c r="H108" s="1"/>
      <c r="I108" s="4">
        <v>20</v>
      </c>
      <c r="J108" s="16">
        <f t="shared" si="3"/>
        <v>0.89999999999999991</v>
      </c>
    </row>
    <row r="109" spans="2:10" x14ac:dyDescent="0.2">
      <c r="B109" s="15" t="s">
        <v>33</v>
      </c>
      <c r="C109" s="2">
        <v>41.92</v>
      </c>
      <c r="D109" s="2">
        <v>1.5</v>
      </c>
      <c r="E109" s="4">
        <f t="shared" si="2"/>
        <v>62.88</v>
      </c>
      <c r="F109" s="2">
        <v>0.2</v>
      </c>
      <c r="G109" s="3" t="s">
        <v>25</v>
      </c>
      <c r="H109" s="1"/>
      <c r="I109" s="4">
        <v>20</v>
      </c>
      <c r="J109" s="16">
        <f t="shared" si="3"/>
        <v>12.576000000000001</v>
      </c>
    </row>
    <row r="110" spans="2:10" x14ac:dyDescent="0.2">
      <c r="B110" s="15" t="s">
        <v>43</v>
      </c>
      <c r="C110" s="2">
        <v>19.2</v>
      </c>
      <c r="D110" s="2">
        <v>1.5</v>
      </c>
      <c r="E110" s="4">
        <f t="shared" si="2"/>
        <v>28.799999999999997</v>
      </c>
      <c r="F110" s="2">
        <v>0.5</v>
      </c>
      <c r="G110" s="3" t="s">
        <v>12</v>
      </c>
      <c r="H110" s="1"/>
      <c r="I110" s="4">
        <v>20</v>
      </c>
      <c r="J110" s="16">
        <f t="shared" si="3"/>
        <v>14.399999999999999</v>
      </c>
    </row>
    <row r="111" spans="2:10" x14ac:dyDescent="0.2">
      <c r="B111" s="15" t="s">
        <v>44</v>
      </c>
      <c r="C111" s="2">
        <v>1.02</v>
      </c>
      <c r="D111" s="2">
        <v>1.5</v>
      </c>
      <c r="E111" s="4">
        <f t="shared" si="2"/>
        <v>1.53</v>
      </c>
      <c r="F111" s="2">
        <v>7</v>
      </c>
      <c r="G111" s="3" t="s">
        <v>15</v>
      </c>
      <c r="H111" s="1"/>
      <c r="I111" s="4">
        <v>20</v>
      </c>
      <c r="J111" s="16">
        <f t="shared" si="3"/>
        <v>10.71</v>
      </c>
    </row>
    <row r="112" spans="2:10" x14ac:dyDescent="0.2">
      <c r="B112" s="15" t="s">
        <v>13</v>
      </c>
      <c r="C112" s="2">
        <v>30</v>
      </c>
      <c r="D112" s="2">
        <v>1.5</v>
      </c>
      <c r="E112" s="4">
        <f t="shared" si="2"/>
        <v>45</v>
      </c>
      <c r="F112" s="2">
        <v>0.8</v>
      </c>
      <c r="G112" s="3" t="s">
        <v>14</v>
      </c>
      <c r="H112" s="1"/>
      <c r="I112" s="4">
        <v>20</v>
      </c>
      <c r="J112" s="16">
        <f t="shared" si="3"/>
        <v>36</v>
      </c>
    </row>
    <row r="113" spans="2:10" s="5" customFormat="1" x14ac:dyDescent="0.2">
      <c r="B113" s="12" t="s">
        <v>45</v>
      </c>
      <c r="C113" s="6"/>
      <c r="D113" s="6"/>
      <c r="E113" s="6"/>
      <c r="F113" s="6"/>
      <c r="G113" s="6"/>
      <c r="H113" s="6"/>
      <c r="I113" s="6"/>
      <c r="J113" s="13"/>
    </row>
    <row r="114" spans="2:10" s="5" customFormat="1" ht="25.5" x14ac:dyDescent="0.2">
      <c r="B114" s="12" t="s">
        <v>46</v>
      </c>
      <c r="C114" s="7">
        <f>C115*F115+C116*F116+C117*F117</f>
        <v>29.17568</v>
      </c>
      <c r="D114" s="7">
        <v>1.5009999999999999</v>
      </c>
      <c r="E114" s="8">
        <f t="shared" si="2"/>
        <v>43.792695679999994</v>
      </c>
      <c r="F114" s="7">
        <v>1</v>
      </c>
      <c r="G114" s="6" t="s">
        <v>12</v>
      </c>
      <c r="H114" s="6"/>
      <c r="I114" s="8">
        <v>20</v>
      </c>
      <c r="J114" s="14">
        <f t="shared" si="3"/>
        <v>43.792695679999994</v>
      </c>
    </row>
    <row r="115" spans="2:10" ht="25.5" x14ac:dyDescent="0.2">
      <c r="B115" s="15" t="s">
        <v>83</v>
      </c>
      <c r="C115" s="2">
        <v>14.67</v>
      </c>
      <c r="D115" s="2">
        <v>1.5</v>
      </c>
      <c r="E115" s="4">
        <f t="shared" si="2"/>
        <v>22.004999999999999</v>
      </c>
      <c r="F115" s="2">
        <v>1.05</v>
      </c>
      <c r="G115" s="3" t="s">
        <v>12</v>
      </c>
      <c r="H115" s="1"/>
      <c r="I115" s="4">
        <v>20</v>
      </c>
      <c r="J115" s="16">
        <f t="shared" si="3"/>
        <v>23.105250000000002</v>
      </c>
    </row>
    <row r="116" spans="2:10" x14ac:dyDescent="0.2">
      <c r="B116" s="15" t="s">
        <v>47</v>
      </c>
      <c r="C116" s="2">
        <v>0.61</v>
      </c>
      <c r="D116" s="2">
        <v>1.508</v>
      </c>
      <c r="E116" s="4">
        <f t="shared" si="2"/>
        <v>0.91988000000000003</v>
      </c>
      <c r="F116" s="2">
        <v>0.93799999999999994</v>
      </c>
      <c r="G116" s="3" t="s">
        <v>5</v>
      </c>
      <c r="H116" s="1"/>
      <c r="I116" s="4">
        <v>20</v>
      </c>
      <c r="J116" s="16">
        <f t="shared" si="3"/>
        <v>0.86284744000000002</v>
      </c>
    </row>
    <row r="117" spans="2:10" x14ac:dyDescent="0.2">
      <c r="B117" s="15" t="s">
        <v>13</v>
      </c>
      <c r="C117" s="2">
        <v>30</v>
      </c>
      <c r="D117" s="2">
        <v>1.5</v>
      </c>
      <c r="E117" s="4">
        <f t="shared" si="2"/>
        <v>45</v>
      </c>
      <c r="F117" s="2">
        <v>0.44</v>
      </c>
      <c r="G117" s="3" t="s">
        <v>14</v>
      </c>
      <c r="H117" s="1"/>
      <c r="I117" s="4">
        <v>20</v>
      </c>
      <c r="J117" s="16">
        <f t="shared" si="3"/>
        <v>19.8</v>
      </c>
    </row>
    <row r="118" spans="2:10" s="5" customFormat="1" x14ac:dyDescent="0.2">
      <c r="B118" s="12" t="s">
        <v>48</v>
      </c>
      <c r="C118" s="7">
        <f>C119*F119+C120*F120+C121*F121</f>
        <v>29.627949999999998</v>
      </c>
      <c r="D118" s="7">
        <v>1.5009999999999999</v>
      </c>
      <c r="E118" s="8">
        <f t="shared" si="2"/>
        <v>44.471552949999996</v>
      </c>
      <c r="F118" s="7">
        <v>1</v>
      </c>
      <c r="G118" s="6" t="s">
        <v>12</v>
      </c>
      <c r="H118" s="6"/>
      <c r="I118" s="8">
        <v>20</v>
      </c>
      <c r="J118" s="14">
        <f t="shared" si="3"/>
        <v>44.471552949999996</v>
      </c>
    </row>
    <row r="119" spans="2:10" ht="25.5" x14ac:dyDescent="0.2">
      <c r="B119" s="15" t="s">
        <v>82</v>
      </c>
      <c r="C119" s="2">
        <v>14.69</v>
      </c>
      <c r="D119" s="2">
        <v>1.5</v>
      </c>
      <c r="E119" s="4">
        <f t="shared" si="2"/>
        <v>22.035</v>
      </c>
      <c r="F119" s="2">
        <v>1.05</v>
      </c>
      <c r="G119" s="3" t="s">
        <v>12</v>
      </c>
      <c r="H119" s="1"/>
      <c r="I119" s="4">
        <v>20</v>
      </c>
      <c r="J119" s="16">
        <f t="shared" si="3"/>
        <v>23.136750000000003</v>
      </c>
    </row>
    <row r="120" spans="2:10" x14ac:dyDescent="0.2">
      <c r="B120" s="15" t="s">
        <v>47</v>
      </c>
      <c r="C120" s="2">
        <v>0.61</v>
      </c>
      <c r="D120" s="2">
        <v>1.508</v>
      </c>
      <c r="E120" s="4">
        <f t="shared" si="2"/>
        <v>0.91988000000000003</v>
      </c>
      <c r="F120" s="2">
        <v>1.645</v>
      </c>
      <c r="G120" s="3" t="s">
        <v>5</v>
      </c>
      <c r="H120" s="1"/>
      <c r="I120" s="4">
        <v>20</v>
      </c>
      <c r="J120" s="16">
        <f t="shared" si="3"/>
        <v>1.5132026000000001</v>
      </c>
    </row>
    <row r="121" spans="2:10" x14ac:dyDescent="0.2">
      <c r="B121" s="15" t="s">
        <v>13</v>
      </c>
      <c r="C121" s="2">
        <v>30</v>
      </c>
      <c r="D121" s="2">
        <v>1.5</v>
      </c>
      <c r="E121" s="4">
        <f t="shared" si="2"/>
        <v>45</v>
      </c>
      <c r="F121" s="2">
        <v>0.44</v>
      </c>
      <c r="G121" s="3" t="s">
        <v>14</v>
      </c>
      <c r="H121" s="1"/>
      <c r="I121" s="4">
        <v>20</v>
      </c>
      <c r="J121" s="16">
        <f t="shared" si="3"/>
        <v>19.8</v>
      </c>
    </row>
    <row r="122" spans="2:10" s="5" customFormat="1" ht="25.5" x14ac:dyDescent="0.2">
      <c r="B122" s="12" t="s">
        <v>84</v>
      </c>
      <c r="C122" s="7">
        <f>C123*F123+C124*F124+C125*F125</f>
        <v>22.3796</v>
      </c>
      <c r="D122" s="7">
        <v>1.5009999999999999</v>
      </c>
      <c r="E122" s="8">
        <f t="shared" si="2"/>
        <v>33.591779599999995</v>
      </c>
      <c r="F122" s="7">
        <v>1</v>
      </c>
      <c r="G122" s="6" t="s">
        <v>12</v>
      </c>
      <c r="H122" s="6"/>
      <c r="I122" s="8">
        <v>20</v>
      </c>
      <c r="J122" s="14">
        <f t="shared" si="3"/>
        <v>33.591779599999995</v>
      </c>
    </row>
    <row r="123" spans="2:10" ht="25.5" x14ac:dyDescent="0.2">
      <c r="B123" s="15" t="s">
        <v>85</v>
      </c>
      <c r="C123" s="2">
        <v>11.42</v>
      </c>
      <c r="D123" s="2">
        <v>1.5</v>
      </c>
      <c r="E123" s="4">
        <f t="shared" si="2"/>
        <v>17.13</v>
      </c>
      <c r="F123" s="2">
        <v>1.05</v>
      </c>
      <c r="G123" s="3" t="s">
        <v>12</v>
      </c>
      <c r="H123" s="1"/>
      <c r="I123" s="4">
        <v>20</v>
      </c>
      <c r="J123" s="16">
        <f t="shared" si="3"/>
        <v>17.986499999999999</v>
      </c>
    </row>
    <row r="124" spans="2:10" x14ac:dyDescent="0.2">
      <c r="B124" s="15" t="s">
        <v>47</v>
      </c>
      <c r="C124" s="2">
        <v>0.61</v>
      </c>
      <c r="D124" s="2">
        <v>1.508</v>
      </c>
      <c r="E124" s="4">
        <f t="shared" si="2"/>
        <v>0.91988000000000003</v>
      </c>
      <c r="F124" s="2">
        <v>3.26</v>
      </c>
      <c r="G124" s="3" t="s">
        <v>5</v>
      </c>
      <c r="H124" s="1"/>
      <c r="I124" s="4">
        <v>20</v>
      </c>
      <c r="J124" s="16">
        <f t="shared" si="3"/>
        <v>2.9988087999999999</v>
      </c>
    </row>
    <row r="125" spans="2:10" x14ac:dyDescent="0.2">
      <c r="B125" s="15" t="s">
        <v>13</v>
      </c>
      <c r="C125" s="2">
        <v>30</v>
      </c>
      <c r="D125" s="2">
        <v>1.5</v>
      </c>
      <c r="E125" s="4">
        <f t="shared" si="2"/>
        <v>45</v>
      </c>
      <c r="F125" s="2">
        <v>0.28000000000000003</v>
      </c>
      <c r="G125" s="3" t="s">
        <v>14</v>
      </c>
      <c r="H125" s="1"/>
      <c r="I125" s="4">
        <v>20</v>
      </c>
      <c r="J125" s="16">
        <f t="shared" si="3"/>
        <v>12.600000000000001</v>
      </c>
    </row>
    <row r="126" spans="2:10" s="5" customFormat="1" ht="25.5" x14ac:dyDescent="0.2">
      <c r="B126" s="12" t="s">
        <v>86</v>
      </c>
      <c r="C126" s="7">
        <f>C127*F127+C128*F128+C129*F129</f>
        <v>27.534280000000003</v>
      </c>
      <c r="D126" s="7">
        <v>1.5009999999999999</v>
      </c>
      <c r="E126" s="8">
        <f t="shared" si="2"/>
        <v>41.328954279999998</v>
      </c>
      <c r="F126" s="7">
        <v>1</v>
      </c>
      <c r="G126" s="6" t="s">
        <v>12</v>
      </c>
      <c r="H126" s="6"/>
      <c r="I126" s="8">
        <v>20</v>
      </c>
      <c r="J126" s="14">
        <f t="shared" si="3"/>
        <v>41.328954279999998</v>
      </c>
    </row>
    <row r="127" spans="2:10" ht="25.5" x14ac:dyDescent="0.2">
      <c r="B127" s="15" t="s">
        <v>87</v>
      </c>
      <c r="C127" s="2">
        <v>12.84</v>
      </c>
      <c r="D127" s="2">
        <v>1.5</v>
      </c>
      <c r="E127" s="4">
        <f t="shared" si="2"/>
        <v>19.259999999999998</v>
      </c>
      <c r="F127" s="2">
        <v>1.05</v>
      </c>
      <c r="G127" s="3" t="s">
        <v>12</v>
      </c>
      <c r="H127" s="1"/>
      <c r="I127" s="4">
        <v>20</v>
      </c>
      <c r="J127" s="16">
        <f t="shared" si="3"/>
        <v>20.222999999999999</v>
      </c>
    </row>
    <row r="128" spans="2:10" x14ac:dyDescent="0.2">
      <c r="B128" s="15" t="s">
        <v>47</v>
      </c>
      <c r="C128" s="2">
        <v>0.61</v>
      </c>
      <c r="D128" s="2">
        <v>1.508</v>
      </c>
      <c r="E128" s="4">
        <f t="shared" si="2"/>
        <v>0.91988000000000003</v>
      </c>
      <c r="F128" s="2">
        <v>4.3479999999999999</v>
      </c>
      <c r="G128" s="3" t="s">
        <v>5</v>
      </c>
      <c r="H128" s="1"/>
      <c r="I128" s="4">
        <v>20</v>
      </c>
      <c r="J128" s="16">
        <f t="shared" si="3"/>
        <v>3.9996382399999999</v>
      </c>
    </row>
    <row r="129" spans="2:10" ht="13.5" thickBot="1" x14ac:dyDescent="0.25">
      <c r="B129" s="17" t="s">
        <v>13</v>
      </c>
      <c r="C129" s="18">
        <v>30</v>
      </c>
      <c r="D129" s="18">
        <v>1.5</v>
      </c>
      <c r="E129" s="19">
        <f t="shared" si="2"/>
        <v>45</v>
      </c>
      <c r="F129" s="18">
        <v>0.38</v>
      </c>
      <c r="G129" s="20" t="s">
        <v>14</v>
      </c>
      <c r="H129" s="21"/>
      <c r="I129" s="19">
        <v>20</v>
      </c>
      <c r="J129" s="22">
        <f t="shared" si="3"/>
        <v>17.100000000000001</v>
      </c>
    </row>
    <row r="132" spans="2:10" ht="13.5" thickBot="1" x14ac:dyDescent="0.25"/>
    <row r="133" spans="2:10" ht="65.25" customHeight="1" thickBot="1" x14ac:dyDescent="0.25">
      <c r="B133" s="24" t="s">
        <v>89</v>
      </c>
      <c r="C133" s="25"/>
      <c r="D133" s="25"/>
      <c r="E133" s="26"/>
    </row>
  </sheetData>
  <mergeCells count="2">
    <mergeCell ref="B133:E133"/>
    <mergeCell ref="B2:J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B61C9599681C42834DD2665AC44053" ma:contentTypeVersion="10" ma:contentTypeDescription="Crée un document." ma:contentTypeScope="" ma:versionID="add2a690efb70d50cb4aee41d02d25f6">
  <xsd:schema xmlns:xsd="http://www.w3.org/2001/XMLSchema" xmlns:xs="http://www.w3.org/2001/XMLSchema" xmlns:p="http://schemas.microsoft.com/office/2006/metadata/properties" xmlns:ns2="cf5dce47-4b77-4565-874e-8bbef32d6fdc" xmlns:ns3="75673bd5-b9fc-417b-aabd-351181781d49" targetNamespace="http://schemas.microsoft.com/office/2006/metadata/properties" ma:root="true" ma:fieldsID="c8cef981e579cdfd3d24ed859fe9b77e" ns2:_="" ns3:_="">
    <xsd:import namespace="cf5dce47-4b77-4565-874e-8bbef32d6fdc"/>
    <xsd:import namespace="75673bd5-b9fc-417b-aabd-351181781d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5dce47-4b77-4565-874e-8bbef32d6f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b11cfa38-f9ca-4b8c-8a99-a20c108dd6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673bd5-b9fc-417b-aabd-351181781d4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cb02478-d48a-4ee2-893c-ed4e2bee60ae}" ma:internalName="TaxCatchAll" ma:showField="CatchAllData" ma:web="75673bd5-b9fc-417b-aabd-351181781d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f5dce47-4b77-4565-874e-8bbef32d6fdc">
      <Terms xmlns="http://schemas.microsoft.com/office/infopath/2007/PartnerControls"/>
    </lcf76f155ced4ddcb4097134ff3c332f>
    <TaxCatchAll xmlns="75673bd5-b9fc-417b-aabd-351181781d49" xsi:nil="true"/>
  </documentManagement>
</p:properties>
</file>

<file path=customXml/itemProps1.xml><?xml version="1.0" encoding="utf-8"?>
<ds:datastoreItem xmlns:ds="http://schemas.openxmlformats.org/officeDocument/2006/customXml" ds:itemID="{CE4FB2FC-7452-4DEE-AD80-E7A12E06D4B6}"/>
</file>

<file path=customXml/itemProps2.xml><?xml version="1.0" encoding="utf-8"?>
<ds:datastoreItem xmlns:ds="http://schemas.openxmlformats.org/officeDocument/2006/customXml" ds:itemID="{A03B4A4C-C936-42B8-B926-7223BB2ABD49}"/>
</file>

<file path=customXml/itemProps3.xml><?xml version="1.0" encoding="utf-8"?>
<ds:datastoreItem xmlns:ds="http://schemas.openxmlformats.org/officeDocument/2006/customXml" ds:itemID="{495360A9-E577-454A-82A0-961CD09A3B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Devis 62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Dorian Sourd</cp:lastModifiedBy>
  <dcterms:modified xsi:type="dcterms:W3CDTF">2023-01-09T13:22:13Z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0x010100D8B61C9599681C42834DD2665AC44053</vt:lpwstr>
  </property>
</Properties>
</file>